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0"/>
  </bookViews>
  <sheets>
    <sheet name="rozp.opatření č.4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<sst xmlns="http://schemas.openxmlformats.org/spreadsheetml/2006/main" count="76" uniqueCount="55">
  <si>
    <t>ODPA</t>
  </si>
  <si>
    <t>POL</t>
  </si>
  <si>
    <t>Schválený rozpočet</t>
  </si>
  <si>
    <t>Rozpočet po změnách</t>
  </si>
  <si>
    <t>Výsledek od počátku roku</t>
  </si>
  <si>
    <t xml:space="preserve">Návrh na změnu </t>
  </si>
  <si>
    <t xml:space="preserve">Rozpočet po změnách </t>
  </si>
  <si>
    <t>Rozpočtové výdaje</t>
  </si>
  <si>
    <t>Rozpočtové výdaje celkem</t>
  </si>
  <si>
    <t>Zapojení prostředků minulého období</t>
  </si>
  <si>
    <t>Zapojení prostředků min. období</t>
  </si>
  <si>
    <t>Financování celkem</t>
  </si>
  <si>
    <t>VLIV ROZPOČTOVÉHO OPATŘENÍ NA ROZPOČET OBCE</t>
  </si>
  <si>
    <t>Příjmy</t>
  </si>
  <si>
    <t>Výdaje</t>
  </si>
  <si>
    <t>Financování</t>
  </si>
  <si>
    <t>Upravený rozpočet</t>
  </si>
  <si>
    <t>Změna příjmů</t>
  </si>
  <si>
    <t>Změna výdajů</t>
  </si>
  <si>
    <t>Změna financování</t>
  </si>
  <si>
    <t>Schváleno ZO dne:</t>
  </si>
  <si>
    <t>PŘEHLED ROZPOČTOVÝCH OPATŘENÍ A ROZPOČET OBCE</t>
  </si>
  <si>
    <t>Konečný rozpočet</t>
  </si>
  <si>
    <t>Rozpočtové příjmy</t>
  </si>
  <si>
    <t>Příjmy z pronájmu pozemků</t>
  </si>
  <si>
    <t>Komunální služby a územní rozvoj j.n.</t>
  </si>
  <si>
    <t>Rozpočtové opatření č. 2</t>
  </si>
  <si>
    <t>2. rozpočtové opatření</t>
  </si>
  <si>
    <t>Rozpočtové opatření č. 3</t>
  </si>
  <si>
    <t>3. rozpočtové opatření</t>
  </si>
  <si>
    <t>ROZPOČTOVÉ OPATŘENÍ č.4</t>
  </si>
  <si>
    <t>Příjmy z prodeje pozemků</t>
  </si>
  <si>
    <t>Péče o vzhled obcí a veřejnou zeleň</t>
  </si>
  <si>
    <t>Dopraví prostředky</t>
  </si>
  <si>
    <t>Požární ochrana - dobrovolná část</t>
  </si>
  <si>
    <t>Nákup ostatních služeb</t>
  </si>
  <si>
    <t>Činnost místní správy</t>
  </si>
  <si>
    <t>Zpracování dat sl.souv.s infor.a komun.technologiemi</t>
  </si>
  <si>
    <t>4. rozpočtové opatření</t>
  </si>
  <si>
    <t>Rozpočtové opatření č. 4</t>
  </si>
  <si>
    <t>Bez ODPA</t>
  </si>
  <si>
    <t>Neinvestiční přiaté transf.z všeob.pokl.správy SR</t>
  </si>
  <si>
    <t>Ostatní příjmy z vlastní činnosti</t>
  </si>
  <si>
    <t>Silnice</t>
  </si>
  <si>
    <t>Opravy a udržování</t>
  </si>
  <si>
    <t>Veřejné osvětlení</t>
  </si>
  <si>
    <t>Ostatní nakládání s odpady</t>
  </si>
  <si>
    <t>Elektrická energie</t>
  </si>
  <si>
    <t>Volby do zastupitelstev územních samosprávních celků</t>
  </si>
  <si>
    <t>Ostatní osobní výdaje</t>
  </si>
  <si>
    <t>Nákup materiálu j.n.</t>
  </si>
  <si>
    <t>Pohoštění</t>
  </si>
  <si>
    <t>Platby daní a poplatků státnímu rozpočtu</t>
  </si>
  <si>
    <t>Pojištění funkčně nespecifikované</t>
  </si>
  <si>
    <t>Služby peněžních ústavů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</si>
</sst>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9">
    <font>
      <sz val="11"/>
      <color theme="1"/>
      <name val="Arial"/>
      <family val="2"/>
    </font>
    <font>
      <sz val="11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7"/>
      <name val="Arial"/>
      <family val="2"/>
    </font>
    <font>
      <sz val="9"/>
      <color indexed="10"/>
      <name val="Arial"/>
      <family val="2"/>
    </font>
    <font>
      <sz val="9"/>
      <color indexed="4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9"/>
      <color rgb="FF00B0F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5" fillId="23" borderId="6" applyNumberFormat="0" applyFont="0" applyAlignment="0" applyProtection="0"/>
    <xf numFmtId="9" fontId="35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7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 horizontal="left"/>
    </xf>
    <xf numFmtId="4" fontId="10" fillId="0" borderId="0" xfId="0" applyNumberFormat="1" applyFont="1" applyAlignment="1">
      <alignment/>
    </xf>
    <xf numFmtId="4" fontId="54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53" fillId="0" borderId="16" xfId="0" applyFont="1" applyBorder="1" applyAlignment="1">
      <alignment horizontal="left"/>
    </xf>
    <xf numFmtId="0" fontId="55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left"/>
    </xf>
    <xf numFmtId="1" fontId="0" fillId="0" borderId="19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left"/>
    </xf>
    <xf numFmtId="4" fontId="10" fillId="0" borderId="22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4" fontId="10" fillId="0" borderId="28" xfId="0" applyNumberFormat="1" applyFont="1" applyBorder="1" applyAlignment="1">
      <alignment/>
    </xf>
    <xf numFmtId="0" fontId="10" fillId="0" borderId="26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/>
    </xf>
    <xf numFmtId="0" fontId="5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4" fontId="11" fillId="0" borderId="33" xfId="0" applyNumberFormat="1" applyFont="1" applyBorder="1" applyAlignment="1">
      <alignment/>
    </xf>
    <xf numFmtId="0" fontId="5" fillId="0" borderId="34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24" xfId="0" applyBorder="1" applyAlignment="1">
      <alignment horizontal="center"/>
    </xf>
    <xf numFmtId="4" fontId="11" fillId="0" borderId="24" xfId="0" applyNumberFormat="1" applyFont="1" applyBorder="1" applyAlignment="1">
      <alignment/>
    </xf>
    <xf numFmtId="0" fontId="11" fillId="0" borderId="24" xfId="0" applyFont="1" applyBorder="1" applyAlignment="1">
      <alignment/>
    </xf>
    <xf numFmtId="4" fontId="11" fillId="0" borderId="24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/>
    </xf>
    <xf numFmtId="0" fontId="8" fillId="0" borderId="30" xfId="0" applyFont="1" applyBorder="1" applyAlignment="1">
      <alignment horizontal="left"/>
    </xf>
    <xf numFmtId="0" fontId="5" fillId="0" borderId="33" xfId="0" applyFont="1" applyBorder="1" applyAlignment="1">
      <alignment horizontal="right"/>
    </xf>
    <xf numFmtId="1" fontId="5" fillId="0" borderId="26" xfId="0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14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center"/>
    </xf>
    <xf numFmtId="4" fontId="14" fillId="0" borderId="33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1" fillId="0" borderId="33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0" fontId="10" fillId="0" borderId="2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0" fillId="0" borderId="25" xfId="0" applyBorder="1" applyAlignment="1">
      <alignment horizontal="left"/>
    </xf>
    <xf numFmtId="0" fontId="8" fillId="0" borderId="23" xfId="0" applyFont="1" applyBorder="1" applyAlignment="1">
      <alignment horizontal="left"/>
    </xf>
    <xf numFmtId="1" fontId="4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0" fontId="5" fillId="0" borderId="36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" fontId="5" fillId="0" borderId="21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37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left"/>
    </xf>
    <xf numFmtId="4" fontId="0" fillId="0" borderId="11" xfId="0" applyNumberFormat="1" applyBorder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38" xfId="0" applyNumberFormat="1" applyFill="1" applyBorder="1" applyAlignment="1">
      <alignment horizontal="right"/>
    </xf>
    <xf numFmtId="0" fontId="6" fillId="0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4" fontId="13" fillId="0" borderId="34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34" xfId="0" applyNumberFormat="1" applyFont="1" applyBorder="1" applyAlignment="1">
      <alignment horizontal="right"/>
    </xf>
    <xf numFmtId="4" fontId="13" fillId="0" borderId="35" xfId="0" applyNumberFormat="1" applyFont="1" applyBorder="1" applyAlignment="1">
      <alignment horizontal="right"/>
    </xf>
    <xf numFmtId="4" fontId="11" fillId="0" borderId="41" xfId="0" applyNumberFormat="1" applyFont="1" applyBorder="1" applyAlignment="1">
      <alignment/>
    </xf>
    <xf numFmtId="4" fontId="13" fillId="0" borderId="35" xfId="0" applyNumberFormat="1" applyFont="1" applyBorder="1" applyAlignment="1">
      <alignment/>
    </xf>
    <xf numFmtId="4" fontId="7" fillId="0" borderId="42" xfId="0" applyNumberFormat="1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0" fillId="0" borderId="43" xfId="0" applyFill="1" applyBorder="1" applyAlignment="1">
      <alignment/>
    </xf>
    <xf numFmtId="4" fontId="8" fillId="0" borderId="44" xfId="0" applyNumberFormat="1" applyFont="1" applyBorder="1" applyAlignment="1">
      <alignment horizontal="right"/>
    </xf>
    <xf numFmtId="1" fontId="8" fillId="0" borderId="44" xfId="0" applyNumberFormat="1" applyFont="1" applyBorder="1" applyAlignment="1">
      <alignment horizontal="center" vertical="center" wrapText="1"/>
    </xf>
    <xf numFmtId="1" fontId="5" fillId="0" borderId="45" xfId="0" applyNumberFormat="1" applyFont="1" applyBorder="1" applyAlignment="1">
      <alignment/>
    </xf>
    <xf numFmtId="4" fontId="55" fillId="0" borderId="44" xfId="0" applyNumberFormat="1" applyFont="1" applyBorder="1" applyAlignment="1">
      <alignment/>
    </xf>
    <xf numFmtId="4" fontId="8" fillId="0" borderId="44" xfId="0" applyNumberFormat="1" applyFont="1" applyBorder="1" applyAlignment="1">
      <alignment horizontal="center" vertical="center" wrapText="1"/>
    </xf>
    <xf numFmtId="4" fontId="10" fillId="0" borderId="31" xfId="0" applyNumberFormat="1" applyFont="1" applyBorder="1" applyAlignment="1">
      <alignment/>
    </xf>
    <xf numFmtId="0" fontId="5" fillId="0" borderId="26" xfId="0" applyFont="1" applyBorder="1" applyAlignment="1">
      <alignment horizontal="left" vertical="center"/>
    </xf>
    <xf numFmtId="1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4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 wrapText="1"/>
    </xf>
    <xf numFmtId="4" fontId="5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0" fontId="8" fillId="0" borderId="44" xfId="0" applyFont="1" applyBorder="1" applyAlignment="1">
      <alignment horizontal="left"/>
    </xf>
    <xf numFmtId="0" fontId="0" fillId="0" borderId="44" xfId="0" applyFill="1" applyBorder="1" applyAlignment="1">
      <alignment/>
    </xf>
    <xf numFmtId="0" fontId="8" fillId="0" borderId="11" xfId="0" applyFont="1" applyBorder="1" applyAlignment="1">
      <alignment horizontal="center"/>
    </xf>
    <xf numFmtId="4" fontId="0" fillId="0" borderId="38" xfId="0" applyNumberFormat="1" applyBorder="1" applyAlignment="1">
      <alignment horizontal="right"/>
    </xf>
    <xf numFmtId="4" fontId="7" fillId="0" borderId="38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8" fillId="0" borderId="34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51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4" fontId="13" fillId="0" borderId="30" xfId="0" applyNumberFormat="1" applyFont="1" applyBorder="1" applyAlignment="1">
      <alignment/>
    </xf>
    <xf numFmtId="4" fontId="13" fillId="0" borderId="32" xfId="0" applyNumberFormat="1" applyFont="1" applyBorder="1" applyAlignment="1">
      <alignment/>
    </xf>
    <xf numFmtId="4" fontId="13" fillId="0" borderId="30" xfId="0" applyNumberFormat="1" applyFont="1" applyBorder="1" applyAlignment="1">
      <alignment horizontal="right"/>
    </xf>
    <xf numFmtId="4" fontId="13" fillId="0" borderId="32" xfId="0" applyNumberFormat="1" applyFont="1" applyBorder="1" applyAlignment="1">
      <alignment horizontal="right"/>
    </xf>
    <xf numFmtId="4" fontId="14" fillId="0" borderId="30" xfId="0" applyNumberFormat="1" applyFont="1" applyBorder="1" applyAlignment="1">
      <alignment/>
    </xf>
    <xf numFmtId="0" fontId="14" fillId="0" borderId="31" xfId="0" applyFont="1" applyBorder="1" applyAlignment="1">
      <alignment/>
    </xf>
    <xf numFmtId="1" fontId="5" fillId="0" borderId="23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1" fontId="5" fillId="0" borderId="25" xfId="0" applyNumberFormat="1" applyFont="1" applyBorder="1" applyAlignment="1">
      <alignment horizontal="right"/>
    </xf>
    <xf numFmtId="4" fontId="11" fillId="0" borderId="30" xfId="0" applyNumberFormat="1" applyFont="1" applyBorder="1" applyAlignment="1">
      <alignment/>
    </xf>
    <xf numFmtId="0" fontId="11" fillId="0" borderId="31" xfId="0" applyFont="1" applyBorder="1" applyAlignment="1">
      <alignment/>
    </xf>
    <xf numFmtId="4" fontId="11" fillId="0" borderId="30" xfId="0" applyNumberFormat="1" applyFont="1" applyBorder="1" applyAlignment="1">
      <alignment horizontal="right"/>
    </xf>
    <xf numFmtId="4" fontId="11" fillId="0" borderId="32" xfId="0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11" fillId="0" borderId="32" xfId="0" applyFont="1" applyBorder="1" applyAlignment="1">
      <alignment/>
    </xf>
    <xf numFmtId="1" fontId="5" fillId="0" borderId="30" xfId="0" applyNumberFormat="1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4" fontId="13" fillId="0" borderId="31" xfId="0" applyNumberFormat="1" applyFont="1" applyBorder="1" applyAlignment="1">
      <alignment/>
    </xf>
    <xf numFmtId="0" fontId="14" fillId="0" borderId="32" xfId="0" applyFont="1" applyBorder="1" applyAlignment="1">
      <alignment/>
    </xf>
    <xf numFmtId="4" fontId="14" fillId="0" borderId="30" xfId="0" applyNumberFormat="1" applyFont="1" applyBorder="1" applyAlignment="1">
      <alignment horizontal="right"/>
    </xf>
    <xf numFmtId="4" fontId="14" fillId="0" borderId="32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6">
      <selection activeCell="I38" sqref="I38"/>
    </sheetView>
  </sheetViews>
  <sheetFormatPr defaultColWidth="9.00390625" defaultRowHeight="14.25"/>
  <cols>
    <col min="1" max="1" width="7.125" style="0" customWidth="1"/>
    <col min="2" max="2" width="7.875" style="0" customWidth="1"/>
    <col min="3" max="3" width="42.125" style="0" customWidth="1"/>
    <col min="4" max="4" width="12.25390625" style="0" customWidth="1"/>
    <col min="5" max="5" width="11.75390625" style="0" customWidth="1"/>
    <col min="6" max="6" width="12.375" style="0" bestFit="1" customWidth="1"/>
    <col min="7" max="7" width="12.375" style="0" customWidth="1"/>
    <col min="8" max="8" width="13.125" style="0" customWidth="1"/>
    <col min="9" max="9" width="15.50390625" style="0" customWidth="1"/>
  </cols>
  <sheetData>
    <row r="1" spans="1:6" ht="18">
      <c r="A1" s="165" t="s">
        <v>30</v>
      </c>
      <c r="B1" s="166"/>
      <c r="C1" s="166"/>
      <c r="D1" s="166"/>
      <c r="E1" s="3"/>
      <c r="F1" s="4"/>
    </row>
    <row r="2" spans="1:6" ht="18">
      <c r="A2" s="1"/>
      <c r="B2" s="2"/>
      <c r="C2" s="5"/>
      <c r="D2" s="2"/>
      <c r="E2" s="3"/>
      <c r="F2" s="4"/>
    </row>
    <row r="3" spans="1:6" ht="15.75">
      <c r="A3" s="6" t="s">
        <v>23</v>
      </c>
      <c r="B3" s="7"/>
      <c r="C3" s="7"/>
      <c r="D3" s="96"/>
      <c r="E3" s="3"/>
      <c r="F3" s="4"/>
    </row>
    <row r="4" spans="1:6" ht="15" thickBot="1">
      <c r="A4" s="8"/>
      <c r="B4" s="8"/>
      <c r="C4" s="8"/>
      <c r="D4" s="3"/>
      <c r="E4" s="3"/>
      <c r="F4" s="4"/>
    </row>
    <row r="5" spans="1:8" ht="30.75" thickBot="1">
      <c r="A5" s="9" t="s">
        <v>0</v>
      </c>
      <c r="B5" s="9" t="s">
        <v>1</v>
      </c>
      <c r="C5" s="9"/>
      <c r="D5" s="10" t="s">
        <v>2</v>
      </c>
      <c r="E5" s="10" t="s">
        <v>3</v>
      </c>
      <c r="F5" s="11" t="s">
        <v>4</v>
      </c>
      <c r="G5" s="11" t="s">
        <v>5</v>
      </c>
      <c r="H5" s="11" t="s">
        <v>6</v>
      </c>
    </row>
    <row r="6" spans="1:8" ht="15">
      <c r="A6" s="142" t="s">
        <v>40</v>
      </c>
      <c r="B6" s="126"/>
      <c r="C6" s="126"/>
      <c r="D6" s="143"/>
      <c r="E6" s="127"/>
      <c r="F6" s="144"/>
      <c r="G6" s="128"/>
      <c r="H6" s="145"/>
    </row>
    <row r="7" spans="1:9" ht="15">
      <c r="A7" s="146"/>
      <c r="B7" s="130">
        <v>4111</v>
      </c>
      <c r="C7" s="133" t="s">
        <v>41</v>
      </c>
      <c r="D7" s="97">
        <v>0</v>
      </c>
      <c r="E7" s="136">
        <v>0</v>
      </c>
      <c r="F7" s="98">
        <v>1017000</v>
      </c>
      <c r="G7" s="139">
        <v>1017000</v>
      </c>
      <c r="H7" s="15">
        <f>SUM(E7)+G7</f>
        <v>1017000</v>
      </c>
      <c r="I7" s="99"/>
    </row>
    <row r="8" spans="1:8" ht="15">
      <c r="A8" s="146"/>
      <c r="B8" s="129"/>
      <c r="C8" s="134"/>
      <c r="D8" s="131"/>
      <c r="E8" s="137"/>
      <c r="F8" s="132"/>
      <c r="G8" s="140"/>
      <c r="H8" s="147"/>
    </row>
    <row r="9" spans="1:9" ht="15">
      <c r="A9" s="167" t="s">
        <v>25</v>
      </c>
      <c r="B9" s="168"/>
      <c r="C9" s="168"/>
      <c r="D9" s="97"/>
      <c r="E9" s="136"/>
      <c r="F9" s="98"/>
      <c r="G9" s="139"/>
      <c r="H9" s="15"/>
      <c r="I9" s="99"/>
    </row>
    <row r="10" spans="1:10" ht="14.25">
      <c r="A10" s="161">
        <v>3639</v>
      </c>
      <c r="B10" s="152">
        <v>2119</v>
      </c>
      <c r="C10" s="150" t="s">
        <v>42</v>
      </c>
      <c r="D10" s="97">
        <v>0</v>
      </c>
      <c r="E10" s="136">
        <v>0</v>
      </c>
      <c r="F10" s="98">
        <v>30000</v>
      </c>
      <c r="G10" s="139">
        <v>30000</v>
      </c>
      <c r="H10" s="15">
        <f>SUM(E10)+G10</f>
        <v>30000</v>
      </c>
      <c r="J10" s="99"/>
    </row>
    <row r="11" spans="1:9" ht="14.25">
      <c r="A11" s="161">
        <v>3639</v>
      </c>
      <c r="B11" s="12">
        <v>2131</v>
      </c>
      <c r="C11" s="151" t="s">
        <v>24</v>
      </c>
      <c r="D11" s="97">
        <v>16000</v>
      </c>
      <c r="E11" s="136">
        <v>26000</v>
      </c>
      <c r="F11" s="98">
        <v>27969</v>
      </c>
      <c r="G11" s="139">
        <v>4000</v>
      </c>
      <c r="H11" s="15">
        <f>SUM(E11)+G11</f>
        <v>30000</v>
      </c>
      <c r="I11" s="99"/>
    </row>
    <row r="12" spans="1:9" ht="14.25">
      <c r="A12" s="162">
        <v>3639</v>
      </c>
      <c r="B12" s="12">
        <v>3111</v>
      </c>
      <c r="C12" s="135" t="s">
        <v>31</v>
      </c>
      <c r="D12" s="97">
        <v>20000</v>
      </c>
      <c r="E12" s="136">
        <v>20000</v>
      </c>
      <c r="F12" s="98">
        <v>50750</v>
      </c>
      <c r="G12" s="139">
        <v>40000</v>
      </c>
      <c r="H12" s="15">
        <f>SUM(E12)+G12</f>
        <v>60000</v>
      </c>
      <c r="I12" s="99"/>
    </row>
    <row r="13" spans="1:8" ht="15.75" thickBot="1">
      <c r="A13" s="100"/>
      <c r="B13" s="101"/>
      <c r="C13" s="101"/>
      <c r="D13" s="102"/>
      <c r="E13" s="138"/>
      <c r="F13" s="148"/>
      <c r="G13" s="141">
        <f>SUM(G7:G12)</f>
        <v>1091000</v>
      </c>
      <c r="H13" s="149"/>
    </row>
    <row r="14" spans="1:11" ht="15">
      <c r="A14" s="105"/>
      <c r="B14" s="106"/>
      <c r="C14" s="106"/>
      <c r="D14" s="107"/>
      <c r="E14" s="107"/>
      <c r="F14" s="21"/>
      <c r="G14" s="108"/>
      <c r="H14" s="22"/>
      <c r="I14" s="23"/>
      <c r="J14" s="23"/>
      <c r="K14" s="23"/>
    </row>
    <row r="15" spans="1:11" ht="15.75">
      <c r="A15" s="6" t="s">
        <v>7</v>
      </c>
      <c r="B15" s="7"/>
      <c r="C15" s="8"/>
      <c r="D15" s="3"/>
      <c r="E15" s="3"/>
      <c r="F15" s="4"/>
      <c r="G15" s="22"/>
      <c r="H15" s="24"/>
      <c r="I15" s="23"/>
      <c r="J15" s="23"/>
      <c r="K15" s="23"/>
    </row>
    <row r="16" spans="1:11" ht="16.5" thickBot="1">
      <c r="A16" s="6"/>
      <c r="B16" s="7"/>
      <c r="C16" s="8"/>
      <c r="D16" s="3"/>
      <c r="E16" s="3"/>
      <c r="F16" s="4"/>
      <c r="G16" s="22"/>
      <c r="H16" s="24"/>
      <c r="I16" s="23"/>
      <c r="J16" s="23"/>
      <c r="K16" s="23"/>
    </row>
    <row r="17" spans="1:11" ht="30.75" thickBot="1">
      <c r="A17" s="9" t="s">
        <v>0</v>
      </c>
      <c r="B17" s="9" t="s">
        <v>1</v>
      </c>
      <c r="C17" s="9"/>
      <c r="D17" s="10" t="s">
        <v>2</v>
      </c>
      <c r="E17" s="10" t="s">
        <v>3</v>
      </c>
      <c r="F17" s="11" t="s">
        <v>4</v>
      </c>
      <c r="G17" s="155" t="s">
        <v>5</v>
      </c>
      <c r="H17" s="155" t="s">
        <v>6</v>
      </c>
      <c r="I17" s="23"/>
      <c r="J17" s="23"/>
      <c r="K17" s="23"/>
    </row>
    <row r="18" spans="1:11" ht="15">
      <c r="A18" s="163" t="s">
        <v>43</v>
      </c>
      <c r="B18" s="164"/>
      <c r="C18" s="164"/>
      <c r="D18" s="115"/>
      <c r="E18" s="115"/>
      <c r="F18" s="153"/>
      <c r="G18" s="154"/>
      <c r="H18" s="125"/>
      <c r="I18" s="23"/>
      <c r="J18" s="23"/>
      <c r="K18" s="23"/>
    </row>
    <row r="19" spans="1:11" ht="14.25">
      <c r="A19" s="159">
        <v>2212</v>
      </c>
      <c r="B19" s="160">
        <v>5171</v>
      </c>
      <c r="C19" s="156" t="s">
        <v>44</v>
      </c>
      <c r="D19" s="114">
        <v>100000</v>
      </c>
      <c r="E19" s="114">
        <v>100000</v>
      </c>
      <c r="F19" s="13">
        <v>273362.29</v>
      </c>
      <c r="G19" s="14">
        <v>180000</v>
      </c>
      <c r="H19" s="15">
        <f>SUM(E19)+G19</f>
        <v>280000</v>
      </c>
      <c r="I19" s="23"/>
      <c r="J19" s="23"/>
      <c r="K19" s="23"/>
    </row>
    <row r="20" spans="1:11" ht="15">
      <c r="A20" s="157" t="s">
        <v>45</v>
      </c>
      <c r="B20" s="12"/>
      <c r="C20" s="158"/>
      <c r="D20" s="13"/>
      <c r="E20" s="13"/>
      <c r="F20" s="113"/>
      <c r="G20" s="14"/>
      <c r="H20" s="15"/>
      <c r="I20" s="23"/>
      <c r="J20" s="23"/>
      <c r="K20" s="23"/>
    </row>
    <row r="21" spans="1:11" ht="14.25">
      <c r="A21" s="111">
        <v>3631</v>
      </c>
      <c r="B21" s="110">
        <v>5171</v>
      </c>
      <c r="C21" s="112" t="s">
        <v>44</v>
      </c>
      <c r="D21" s="13">
        <v>0</v>
      </c>
      <c r="E21" s="13">
        <v>0</v>
      </c>
      <c r="F21" s="113">
        <v>3055</v>
      </c>
      <c r="G21" s="14">
        <v>10000</v>
      </c>
      <c r="H21" s="15">
        <f>SUM(E21)+G21</f>
        <v>10000</v>
      </c>
      <c r="I21" s="23"/>
      <c r="J21" s="23"/>
      <c r="K21" s="23"/>
    </row>
    <row r="22" spans="1:11" ht="15">
      <c r="A22" s="157" t="s">
        <v>46</v>
      </c>
      <c r="B22" s="12"/>
      <c r="C22" s="158"/>
      <c r="D22" s="13"/>
      <c r="E22" s="13"/>
      <c r="F22" s="113"/>
      <c r="G22" s="14"/>
      <c r="H22" s="15"/>
      <c r="I22" s="23"/>
      <c r="J22" s="23"/>
      <c r="K22" s="23"/>
    </row>
    <row r="23" spans="1:11" ht="14.25">
      <c r="A23" s="111">
        <v>3729</v>
      </c>
      <c r="B23" s="110">
        <v>5154</v>
      </c>
      <c r="C23" s="112" t="s">
        <v>47</v>
      </c>
      <c r="D23" s="13">
        <v>1500</v>
      </c>
      <c r="E23" s="13">
        <v>1500</v>
      </c>
      <c r="F23" s="113">
        <v>1738.4</v>
      </c>
      <c r="G23" s="14">
        <v>500</v>
      </c>
      <c r="H23" s="15">
        <f>SUM(E23)+G23</f>
        <v>2000</v>
      </c>
      <c r="I23" s="23"/>
      <c r="J23" s="23"/>
      <c r="K23" s="23"/>
    </row>
    <row r="24" spans="1:11" ht="15">
      <c r="A24" s="157" t="s">
        <v>32</v>
      </c>
      <c r="B24" s="12"/>
      <c r="C24" s="158"/>
      <c r="D24" s="13"/>
      <c r="E24" s="13"/>
      <c r="F24" s="113"/>
      <c r="G24" s="14"/>
      <c r="H24" s="15"/>
      <c r="I24" s="23"/>
      <c r="J24" s="23"/>
      <c r="K24" s="23"/>
    </row>
    <row r="25" spans="1:11" ht="14.25">
      <c r="A25" s="111">
        <v>3745</v>
      </c>
      <c r="B25" s="110">
        <v>5171</v>
      </c>
      <c r="C25" s="112" t="s">
        <v>44</v>
      </c>
      <c r="D25" s="13">
        <v>0</v>
      </c>
      <c r="E25" s="13">
        <v>0</v>
      </c>
      <c r="F25" s="113">
        <v>26989.85</v>
      </c>
      <c r="G25" s="14">
        <v>30000</v>
      </c>
      <c r="H25" s="15">
        <f>SUM(E25)+G25</f>
        <v>30000</v>
      </c>
      <c r="J25" s="23"/>
      <c r="K25" s="23"/>
    </row>
    <row r="26" spans="1:11" ht="14.25">
      <c r="A26" s="111">
        <v>3745</v>
      </c>
      <c r="B26" s="110">
        <v>6123</v>
      </c>
      <c r="C26" s="112" t="s">
        <v>33</v>
      </c>
      <c r="D26" s="13">
        <v>0</v>
      </c>
      <c r="E26" s="13">
        <v>0</v>
      </c>
      <c r="F26" s="113">
        <v>0</v>
      </c>
      <c r="G26" s="14">
        <v>456801</v>
      </c>
      <c r="H26" s="15">
        <f>SUM(E26)+G26</f>
        <v>456801</v>
      </c>
      <c r="I26" s="23"/>
      <c r="J26" s="23"/>
      <c r="K26" s="23"/>
    </row>
    <row r="27" spans="1:11" ht="15">
      <c r="A27" s="163" t="s">
        <v>34</v>
      </c>
      <c r="B27" s="164"/>
      <c r="C27" s="164"/>
      <c r="D27" s="115"/>
      <c r="E27" s="114"/>
      <c r="F27" s="13"/>
      <c r="G27" s="14"/>
      <c r="H27" s="15"/>
      <c r="J27" s="23"/>
      <c r="K27" s="23"/>
    </row>
    <row r="28" spans="1:11" ht="14.25">
      <c r="A28" s="25">
        <v>5512</v>
      </c>
      <c r="B28" s="12">
        <v>5169</v>
      </c>
      <c r="C28" s="116" t="s">
        <v>35</v>
      </c>
      <c r="D28" s="114">
        <v>5000</v>
      </c>
      <c r="E28" s="114">
        <v>5000</v>
      </c>
      <c r="F28" s="13">
        <v>9290</v>
      </c>
      <c r="G28" s="14">
        <v>5000</v>
      </c>
      <c r="H28" s="15">
        <f>SUM(E28)+G28</f>
        <v>10000</v>
      </c>
      <c r="J28" s="23"/>
      <c r="K28" s="23"/>
    </row>
    <row r="29" spans="1:11" ht="15">
      <c r="A29" s="163" t="s">
        <v>48</v>
      </c>
      <c r="B29" s="164"/>
      <c r="C29" s="164"/>
      <c r="D29" s="115"/>
      <c r="E29" s="114"/>
      <c r="F29" s="13"/>
      <c r="G29" s="14"/>
      <c r="H29" s="15"/>
      <c r="J29" s="23"/>
      <c r="K29" s="23"/>
    </row>
    <row r="30" spans="1:11" ht="14.25">
      <c r="A30" s="25">
        <v>6115</v>
      </c>
      <c r="B30" s="12">
        <v>5021</v>
      </c>
      <c r="C30" s="116" t="s">
        <v>49</v>
      </c>
      <c r="D30" s="114">
        <v>0</v>
      </c>
      <c r="E30" s="114">
        <v>0</v>
      </c>
      <c r="F30" s="13">
        <v>0</v>
      </c>
      <c r="G30" s="14">
        <v>30000</v>
      </c>
      <c r="H30" s="15">
        <f>SUM(E30)+G30</f>
        <v>30000</v>
      </c>
      <c r="J30" s="23"/>
      <c r="K30" s="23"/>
    </row>
    <row r="31" spans="1:11" ht="14.25">
      <c r="A31" s="25">
        <v>6115</v>
      </c>
      <c r="B31" s="12">
        <v>5139</v>
      </c>
      <c r="C31" s="116" t="s">
        <v>50</v>
      </c>
      <c r="D31" s="114">
        <v>0</v>
      </c>
      <c r="E31" s="114">
        <v>0</v>
      </c>
      <c r="F31" s="13">
        <v>0</v>
      </c>
      <c r="G31" s="14">
        <v>10000</v>
      </c>
      <c r="H31" s="15">
        <f>SUM(E31)+G31</f>
        <v>10000</v>
      </c>
      <c r="J31" s="23"/>
      <c r="K31" s="23"/>
    </row>
    <row r="32" spans="1:11" ht="14.25">
      <c r="A32" s="25">
        <v>6115</v>
      </c>
      <c r="B32" s="12">
        <v>5168</v>
      </c>
      <c r="C32" s="116" t="s">
        <v>37</v>
      </c>
      <c r="D32" s="114">
        <v>0</v>
      </c>
      <c r="E32" s="114">
        <v>0</v>
      </c>
      <c r="F32" s="13">
        <v>0</v>
      </c>
      <c r="G32" s="14">
        <v>5000</v>
      </c>
      <c r="H32" s="15">
        <f>SUM(E32)+G32</f>
        <v>5000</v>
      </c>
      <c r="J32" s="23"/>
      <c r="K32" s="23"/>
    </row>
    <row r="33" spans="1:11" ht="14.25">
      <c r="A33" s="25">
        <v>6115</v>
      </c>
      <c r="B33" s="12">
        <v>5175</v>
      </c>
      <c r="C33" s="116" t="s">
        <v>51</v>
      </c>
      <c r="D33" s="114">
        <v>0</v>
      </c>
      <c r="E33" s="114">
        <v>0</v>
      </c>
      <c r="F33" s="13">
        <v>0</v>
      </c>
      <c r="G33" s="14">
        <v>2000</v>
      </c>
      <c r="H33" s="15">
        <f>SUM(E33)+G33</f>
        <v>2000</v>
      </c>
      <c r="J33" s="23"/>
      <c r="K33" s="23"/>
    </row>
    <row r="34" spans="1:11" ht="15">
      <c r="A34" s="163" t="s">
        <v>36</v>
      </c>
      <c r="B34" s="164"/>
      <c r="C34" s="164"/>
      <c r="D34" s="115"/>
      <c r="E34" s="114"/>
      <c r="F34" s="13"/>
      <c r="G34" s="14"/>
      <c r="H34" s="15"/>
      <c r="J34" s="23"/>
      <c r="K34" s="23"/>
    </row>
    <row r="35" spans="1:11" ht="14.25">
      <c r="A35" s="25">
        <v>6171</v>
      </c>
      <c r="B35" s="12">
        <v>5168</v>
      </c>
      <c r="C35" s="116" t="s">
        <v>37</v>
      </c>
      <c r="D35" s="114">
        <v>50000</v>
      </c>
      <c r="E35" s="114">
        <v>50000</v>
      </c>
      <c r="F35" s="13">
        <v>74171.33</v>
      </c>
      <c r="G35" s="14">
        <v>35000</v>
      </c>
      <c r="H35" s="15">
        <f>SUM(E35)+G35</f>
        <v>85000</v>
      </c>
      <c r="J35" s="23"/>
      <c r="K35" s="23"/>
    </row>
    <row r="36" spans="1:11" ht="14.25">
      <c r="A36" s="25">
        <v>6171</v>
      </c>
      <c r="B36" s="12">
        <v>5362</v>
      </c>
      <c r="C36" s="116" t="s">
        <v>52</v>
      </c>
      <c r="D36" s="114">
        <v>0</v>
      </c>
      <c r="E36" s="114">
        <v>0</v>
      </c>
      <c r="F36" s="13">
        <v>800</v>
      </c>
      <c r="G36" s="14">
        <v>1000</v>
      </c>
      <c r="H36" s="15">
        <f>SUM(E36)+G36</f>
        <v>1000</v>
      </c>
      <c r="J36" s="23"/>
      <c r="K36" s="23"/>
    </row>
    <row r="37" spans="1:11" ht="15">
      <c r="A37" s="163" t="s">
        <v>53</v>
      </c>
      <c r="B37" s="164"/>
      <c r="C37" s="164"/>
      <c r="D37" s="115"/>
      <c r="E37" s="114"/>
      <c r="F37" s="13"/>
      <c r="G37" s="14"/>
      <c r="H37" s="15"/>
      <c r="J37" s="23"/>
      <c r="K37" s="23"/>
    </row>
    <row r="38" spans="1:11" ht="14.25">
      <c r="A38" s="25">
        <v>6320</v>
      </c>
      <c r="B38" s="12">
        <v>5163</v>
      </c>
      <c r="C38" s="116" t="s">
        <v>54</v>
      </c>
      <c r="D38" s="114">
        <v>35000</v>
      </c>
      <c r="E38" s="114">
        <v>121000</v>
      </c>
      <c r="F38" s="13">
        <v>141693</v>
      </c>
      <c r="G38" s="14">
        <v>24000</v>
      </c>
      <c r="H38" s="15">
        <f>SUM(E38)+G38</f>
        <v>145000</v>
      </c>
      <c r="J38" s="23"/>
      <c r="K38" s="23"/>
    </row>
    <row r="39" spans="1:9" ht="15.75" thickBot="1">
      <c r="A39" s="100" t="s">
        <v>8</v>
      </c>
      <c r="B39" s="101"/>
      <c r="C39" s="101"/>
      <c r="D39" s="102"/>
      <c r="E39" s="102"/>
      <c r="F39" s="103"/>
      <c r="G39" s="104">
        <f>SUM(G19:G38)</f>
        <v>789301</v>
      </c>
      <c r="H39" s="109"/>
      <c r="I39" s="27"/>
    </row>
    <row r="40" spans="1:9" ht="15.75" thickBot="1">
      <c r="A40" s="8"/>
      <c r="B40" s="28"/>
      <c r="C40" s="8"/>
      <c r="D40" s="3"/>
      <c r="E40" s="3"/>
      <c r="F40" s="29"/>
      <c r="G40" s="30"/>
      <c r="I40" s="31"/>
    </row>
    <row r="41" spans="1:8" ht="15">
      <c r="A41" s="32" t="s">
        <v>9</v>
      </c>
      <c r="B41" s="33"/>
      <c r="C41" s="34"/>
      <c r="D41" s="35"/>
      <c r="E41" s="35"/>
      <c r="F41" s="36"/>
      <c r="G41" s="37"/>
      <c r="H41" s="38"/>
    </row>
    <row r="42" spans="1:9" ht="15" thickBot="1">
      <c r="A42" s="25"/>
      <c r="B42" s="39">
        <v>8115</v>
      </c>
      <c r="C42" s="40" t="s">
        <v>10</v>
      </c>
      <c r="D42" s="26"/>
      <c r="E42" s="26"/>
      <c r="F42" s="26"/>
      <c r="G42" s="14">
        <f>G39-G13</f>
        <v>-301699</v>
      </c>
      <c r="H42" s="15">
        <f>SUM(E42)+G42</f>
        <v>-301699</v>
      </c>
      <c r="I42" s="23"/>
    </row>
    <row r="43" spans="1:8" ht="15.75" thickBot="1">
      <c r="A43" s="16" t="s">
        <v>11</v>
      </c>
      <c r="B43" s="17"/>
      <c r="C43" s="17"/>
      <c r="D43" s="18"/>
      <c r="E43" s="18"/>
      <c r="F43" s="19"/>
      <c r="G43" s="20">
        <f>SUM(G42:G42)</f>
        <v>-301699</v>
      </c>
      <c r="H43" s="41"/>
    </row>
  </sheetData>
  <sheetProtection/>
  <mergeCells count="7">
    <mergeCell ref="A37:C37"/>
    <mergeCell ref="A27:C27"/>
    <mergeCell ref="A1:D1"/>
    <mergeCell ref="A9:C9"/>
    <mergeCell ref="A34:C34"/>
    <mergeCell ref="A18:C18"/>
    <mergeCell ref="A29:C2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F16" sqref="F16"/>
    </sheetView>
  </sheetViews>
  <sheetFormatPr defaultColWidth="9.00390625" defaultRowHeight="14.25"/>
  <cols>
    <col min="5" max="5" width="14.00390625" style="0" bestFit="1" customWidth="1"/>
    <col min="7" max="7" width="11.125" style="0" bestFit="1" customWidth="1"/>
    <col min="8" max="8" width="17.625" style="0" bestFit="1" customWidth="1"/>
  </cols>
  <sheetData>
    <row r="2" spans="1:6" ht="15">
      <c r="A2" s="42" t="s">
        <v>21</v>
      </c>
      <c r="B2" s="28"/>
      <c r="C2" s="8"/>
      <c r="D2" s="3"/>
      <c r="E2" s="3"/>
      <c r="F2" s="43"/>
    </row>
    <row r="3" spans="1:6" ht="15">
      <c r="A3" s="42"/>
      <c r="B3" s="28"/>
      <c r="C3" s="8"/>
      <c r="D3" s="3"/>
      <c r="E3" s="3"/>
      <c r="F3" s="43"/>
    </row>
    <row r="4" spans="1:6" ht="15">
      <c r="A4" s="42" t="s">
        <v>21</v>
      </c>
      <c r="B4" s="28"/>
      <c r="C4" s="8"/>
      <c r="D4" s="3"/>
      <c r="E4" s="3"/>
      <c r="F4" s="43"/>
    </row>
    <row r="5" spans="1:6" ht="15.75" thickBot="1">
      <c r="A5" s="42"/>
      <c r="B5" s="28"/>
      <c r="C5" s="8"/>
      <c r="D5" s="3"/>
      <c r="E5" s="3"/>
      <c r="F5" s="43"/>
    </row>
    <row r="6" spans="1:8" ht="15.75" thickBot="1">
      <c r="A6" s="44"/>
      <c r="B6" s="45"/>
      <c r="C6" s="46"/>
      <c r="D6" s="175" t="s">
        <v>13</v>
      </c>
      <c r="E6" s="176"/>
      <c r="F6" s="175" t="s">
        <v>14</v>
      </c>
      <c r="G6" s="177"/>
      <c r="H6" s="47" t="s">
        <v>15</v>
      </c>
    </row>
    <row r="7" spans="1:8" ht="16.5" thickBot="1">
      <c r="A7" s="57" t="s">
        <v>2</v>
      </c>
      <c r="B7" s="58"/>
      <c r="C7" s="59"/>
      <c r="D7" s="178">
        <v>10334401</v>
      </c>
      <c r="E7" s="179"/>
      <c r="F7" s="180">
        <v>10334401</v>
      </c>
      <c r="G7" s="181"/>
      <c r="H7" s="90">
        <v>0</v>
      </c>
    </row>
    <row r="8" spans="1:8" ht="15.75" thickBot="1">
      <c r="A8" s="44"/>
      <c r="B8" s="45"/>
      <c r="C8" s="64"/>
      <c r="D8" s="91"/>
      <c r="E8" s="91"/>
      <c r="F8" s="92"/>
      <c r="G8" s="93"/>
      <c r="H8" s="94"/>
    </row>
    <row r="9" spans="1:8" ht="15.75" thickBot="1">
      <c r="A9" s="95"/>
      <c r="B9" s="45"/>
      <c r="C9" s="46"/>
      <c r="D9" s="175" t="s">
        <v>17</v>
      </c>
      <c r="E9" s="182"/>
      <c r="F9" s="183" t="s">
        <v>18</v>
      </c>
      <c r="G9" s="184"/>
      <c r="H9" s="47" t="s">
        <v>19</v>
      </c>
    </row>
    <row r="10" spans="1:8" ht="15">
      <c r="A10" s="48"/>
      <c r="B10" s="49"/>
      <c r="C10" s="50"/>
      <c r="D10" s="71"/>
      <c r="E10" s="72"/>
      <c r="F10" s="54"/>
      <c r="G10" s="73"/>
      <c r="H10" s="56"/>
    </row>
    <row r="11" spans="1:8" ht="16.5" thickBot="1">
      <c r="A11" s="57" t="s">
        <v>26</v>
      </c>
      <c r="B11" s="74"/>
      <c r="C11" s="75"/>
      <c r="D11" s="169">
        <v>525354.94</v>
      </c>
      <c r="E11" s="170"/>
      <c r="F11" s="171">
        <v>142990</v>
      </c>
      <c r="G11" s="172"/>
      <c r="H11" s="60">
        <f>SUM(F11)-D11</f>
        <v>-382364.93999999994</v>
      </c>
    </row>
    <row r="12" spans="1:8" ht="15.75">
      <c r="A12" s="61"/>
      <c r="B12" s="117"/>
      <c r="C12" s="118"/>
      <c r="D12" s="119"/>
      <c r="E12" s="120"/>
      <c r="F12" s="121"/>
      <c r="G12" s="122"/>
      <c r="H12" s="123"/>
    </row>
    <row r="13" spans="1:8" ht="16.5" thickBot="1">
      <c r="A13" s="57" t="s">
        <v>28</v>
      </c>
      <c r="B13" s="74"/>
      <c r="C13" s="75"/>
      <c r="D13" s="169">
        <v>25000</v>
      </c>
      <c r="E13" s="170"/>
      <c r="F13" s="171">
        <v>70640</v>
      </c>
      <c r="G13" s="172"/>
      <c r="H13" s="60">
        <f>SUM(F13)-D13</f>
        <v>45640</v>
      </c>
    </row>
    <row r="14" spans="1:8" ht="15.75">
      <c r="A14" s="61"/>
      <c r="B14" s="117"/>
      <c r="C14" s="118"/>
      <c r="D14" s="119"/>
      <c r="E14" s="120"/>
      <c r="F14" s="121"/>
      <c r="G14" s="122"/>
      <c r="H14" s="123"/>
    </row>
    <row r="15" spans="1:8" ht="16.5" thickBot="1">
      <c r="A15" s="57" t="s">
        <v>39</v>
      </c>
      <c r="B15" s="74"/>
      <c r="C15" s="75"/>
      <c r="D15" s="169">
        <v>1091000</v>
      </c>
      <c r="E15" s="170"/>
      <c r="F15" s="171">
        <v>789301</v>
      </c>
      <c r="G15" s="172"/>
      <c r="H15" s="60">
        <f>SUM(F15)-D15</f>
        <v>-301699</v>
      </c>
    </row>
    <row r="16" spans="1:8" ht="15">
      <c r="A16" s="48"/>
      <c r="B16" s="49"/>
      <c r="C16" s="50"/>
      <c r="D16" s="71"/>
      <c r="E16" s="72"/>
      <c r="F16" s="54"/>
      <c r="G16" s="73"/>
      <c r="H16" s="56"/>
    </row>
    <row r="17" spans="1:8" ht="18.75" thickBot="1">
      <c r="A17" s="76" t="s">
        <v>22</v>
      </c>
      <c r="B17" s="77"/>
      <c r="C17" s="78"/>
      <c r="D17" s="173">
        <f>SUM(D7)+D11+D13+D15</f>
        <v>11975755.94</v>
      </c>
      <c r="E17" s="174"/>
      <c r="F17" s="173">
        <f>SUM(F7:G15)</f>
        <v>11337332</v>
      </c>
      <c r="G17" s="174"/>
      <c r="H17" s="79">
        <f>SUM(H11:H15)</f>
        <v>-638423.94</v>
      </c>
    </row>
    <row r="19" ht="14.25">
      <c r="A19" t="s">
        <v>20</v>
      </c>
    </row>
  </sheetData>
  <sheetProtection/>
  <mergeCells count="14">
    <mergeCell ref="D6:E6"/>
    <mergeCell ref="F6:G6"/>
    <mergeCell ref="D7:E7"/>
    <mergeCell ref="F7:G7"/>
    <mergeCell ref="D9:E9"/>
    <mergeCell ref="F9:G9"/>
    <mergeCell ref="D13:E13"/>
    <mergeCell ref="F13:G13"/>
    <mergeCell ref="D17:E17"/>
    <mergeCell ref="F17:G17"/>
    <mergeCell ref="D11:E11"/>
    <mergeCell ref="F11:G11"/>
    <mergeCell ref="D15:E15"/>
    <mergeCell ref="F15:G15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G18" sqref="G18"/>
    </sheetView>
  </sheetViews>
  <sheetFormatPr defaultColWidth="9.00390625" defaultRowHeight="14.25"/>
  <cols>
    <col min="9" max="9" width="17.625" style="0" bestFit="1" customWidth="1"/>
  </cols>
  <sheetData>
    <row r="2" spans="1:7" ht="15">
      <c r="A2" s="42" t="s">
        <v>12</v>
      </c>
      <c r="B2" s="28"/>
      <c r="C2" s="8"/>
      <c r="D2" s="3"/>
      <c r="E2" s="3"/>
      <c r="F2" s="29"/>
      <c r="G2" s="43"/>
    </row>
    <row r="3" spans="1:7" ht="15">
      <c r="A3" s="42"/>
      <c r="B3" s="28"/>
      <c r="C3" s="8"/>
      <c r="D3" s="3"/>
      <c r="E3" s="3"/>
      <c r="F3" s="29"/>
      <c r="G3" s="43"/>
    </row>
    <row r="4" spans="1:7" ht="15.75" thickBot="1">
      <c r="A4" s="42"/>
      <c r="B4" s="28"/>
      <c r="C4" s="8"/>
      <c r="D4" s="3"/>
      <c r="E4" s="3"/>
      <c r="F4" s="29"/>
      <c r="G4" s="43"/>
    </row>
    <row r="5" spans="1:9" ht="15.75" thickBot="1">
      <c r="A5" s="44"/>
      <c r="B5" s="45"/>
      <c r="C5" s="46"/>
      <c r="D5" s="175" t="s">
        <v>13</v>
      </c>
      <c r="E5" s="176"/>
      <c r="F5" s="185"/>
      <c r="G5" s="175" t="s">
        <v>14</v>
      </c>
      <c r="H5" s="177"/>
      <c r="I5" s="47" t="s">
        <v>15</v>
      </c>
    </row>
    <row r="6" spans="1:9" ht="15">
      <c r="A6" s="48"/>
      <c r="B6" s="49"/>
      <c r="C6" s="50"/>
      <c r="D6" s="51"/>
      <c r="E6" s="52"/>
      <c r="F6" s="53"/>
      <c r="G6" s="54"/>
      <c r="H6" s="55"/>
      <c r="I6" s="56"/>
    </row>
    <row r="7" spans="1:9" ht="16.5" thickBot="1">
      <c r="A7" s="57" t="s">
        <v>2</v>
      </c>
      <c r="B7" s="58"/>
      <c r="C7" s="59"/>
      <c r="D7" s="178">
        <v>10334401</v>
      </c>
      <c r="E7" s="179"/>
      <c r="F7" s="186"/>
      <c r="G7" s="180">
        <v>10334401</v>
      </c>
      <c r="H7" s="181"/>
      <c r="I7" s="60">
        <f>SUM(G7)-D7</f>
        <v>0</v>
      </c>
    </row>
    <row r="8" spans="1:9" ht="15">
      <c r="A8" s="48"/>
      <c r="B8" s="49"/>
      <c r="C8" s="50"/>
      <c r="D8" s="51"/>
      <c r="E8" s="52"/>
      <c r="F8" s="53"/>
      <c r="G8" s="54"/>
      <c r="H8" s="55"/>
      <c r="I8" s="56"/>
    </row>
    <row r="9" spans="1:9" ht="16.5" thickBot="1">
      <c r="A9" s="61" t="s">
        <v>16</v>
      </c>
      <c r="B9" s="28"/>
      <c r="C9" s="62"/>
      <c r="D9" s="178">
        <v>10334401</v>
      </c>
      <c r="E9" s="179"/>
      <c r="F9" s="186"/>
      <c r="G9" s="180">
        <v>10334401</v>
      </c>
      <c r="H9" s="181"/>
      <c r="I9" s="60">
        <f>SUM(G9)-D9</f>
        <v>0</v>
      </c>
    </row>
    <row r="10" spans="1:9" ht="16.5" thickBot="1">
      <c r="A10" s="63"/>
      <c r="B10" s="45"/>
      <c r="C10" s="64"/>
      <c r="D10" s="65"/>
      <c r="E10" s="66"/>
      <c r="F10" s="66"/>
      <c r="G10" s="67"/>
      <c r="H10" s="67"/>
      <c r="I10" s="68"/>
    </row>
    <row r="11" spans="1:9" ht="15.75" thickBot="1">
      <c r="A11" s="69"/>
      <c r="B11" s="58"/>
      <c r="C11" s="59"/>
      <c r="D11" s="187" t="s">
        <v>17</v>
      </c>
      <c r="E11" s="188"/>
      <c r="F11" s="189"/>
      <c r="G11" s="190" t="s">
        <v>18</v>
      </c>
      <c r="H11" s="191"/>
      <c r="I11" s="70" t="s">
        <v>19</v>
      </c>
    </row>
    <row r="12" spans="1:9" ht="15">
      <c r="A12" s="48"/>
      <c r="B12" s="49"/>
      <c r="C12" s="50"/>
      <c r="D12" s="71"/>
      <c r="E12" s="72"/>
      <c r="F12" s="53"/>
      <c r="G12" s="54"/>
      <c r="H12" s="73"/>
      <c r="I12" s="56"/>
    </row>
    <row r="13" spans="1:9" ht="16.5" thickBot="1">
      <c r="A13" s="57" t="s">
        <v>27</v>
      </c>
      <c r="B13" s="74"/>
      <c r="C13" s="75"/>
      <c r="D13" s="169">
        <v>525354.94</v>
      </c>
      <c r="E13" s="192"/>
      <c r="F13" s="170"/>
      <c r="G13" s="171">
        <v>142990</v>
      </c>
      <c r="H13" s="172"/>
      <c r="I13" s="60">
        <f>SUM(G13)-D13</f>
        <v>-382364.93999999994</v>
      </c>
    </row>
    <row r="14" spans="1:9" ht="15.75">
      <c r="A14" s="61"/>
      <c r="B14" s="117"/>
      <c r="C14" s="118"/>
      <c r="D14" s="119"/>
      <c r="E14" s="120"/>
      <c r="F14" s="124"/>
      <c r="G14" s="121"/>
      <c r="H14" s="122"/>
      <c r="I14" s="123"/>
    </row>
    <row r="15" spans="1:9" ht="16.5" thickBot="1">
      <c r="A15" s="57" t="s">
        <v>29</v>
      </c>
      <c r="B15" s="74"/>
      <c r="C15" s="75"/>
      <c r="D15" s="169">
        <v>25000</v>
      </c>
      <c r="E15" s="192"/>
      <c r="F15" s="170"/>
      <c r="G15" s="171">
        <v>70400</v>
      </c>
      <c r="H15" s="172"/>
      <c r="I15" s="60">
        <f>SUM(G15)-D15</f>
        <v>45400</v>
      </c>
    </row>
    <row r="16" spans="1:9" ht="15.75">
      <c r="A16" s="61"/>
      <c r="B16" s="117"/>
      <c r="C16" s="118"/>
      <c r="D16" s="119"/>
      <c r="E16" s="120"/>
      <c r="F16" s="124"/>
      <c r="G16" s="121"/>
      <c r="H16" s="122"/>
      <c r="I16" s="123"/>
    </row>
    <row r="17" spans="1:9" ht="16.5" thickBot="1">
      <c r="A17" s="57" t="s">
        <v>38</v>
      </c>
      <c r="B17" s="74"/>
      <c r="C17" s="75"/>
      <c r="D17" s="169">
        <v>1091000</v>
      </c>
      <c r="E17" s="192"/>
      <c r="F17" s="170"/>
      <c r="G17" s="171">
        <v>789301</v>
      </c>
      <c r="H17" s="172"/>
      <c r="I17" s="60">
        <f>SUM(G17)-D17</f>
        <v>-301699</v>
      </c>
    </row>
    <row r="18" spans="1:9" ht="15">
      <c r="A18" s="48"/>
      <c r="B18" s="49"/>
      <c r="C18" s="50"/>
      <c r="D18" s="71"/>
      <c r="E18" s="72"/>
      <c r="F18" s="53"/>
      <c r="G18" s="54"/>
      <c r="H18" s="73"/>
      <c r="I18" s="56"/>
    </row>
    <row r="19" spans="1:9" ht="18.75" thickBot="1">
      <c r="A19" s="76" t="s">
        <v>16</v>
      </c>
      <c r="B19" s="77"/>
      <c r="C19" s="78"/>
      <c r="D19" s="173">
        <f>SUM(D9)+D13+D15</f>
        <v>10884755.94</v>
      </c>
      <c r="E19" s="174"/>
      <c r="F19" s="193"/>
      <c r="G19" s="194">
        <f>SUM(G9)+G13+G15</f>
        <v>10547791</v>
      </c>
      <c r="H19" s="195"/>
      <c r="I19" s="79">
        <f>SUM(G19)-D19</f>
        <v>-336964.9399999995</v>
      </c>
    </row>
    <row r="20" spans="1:7" ht="15">
      <c r="A20" s="8"/>
      <c r="B20" s="28"/>
      <c r="C20" s="8"/>
      <c r="D20" s="80"/>
      <c r="E20" s="80"/>
      <c r="F20" s="81"/>
      <c r="G20" s="82"/>
    </row>
    <row r="21" spans="1:7" ht="15">
      <c r="A21" s="8"/>
      <c r="B21" s="28"/>
      <c r="C21" s="8"/>
      <c r="D21" s="3"/>
      <c r="E21" s="3"/>
      <c r="F21" s="29"/>
      <c r="G21" s="43"/>
    </row>
    <row r="22" spans="1:7" ht="15.75">
      <c r="A22" s="83"/>
      <c r="B22" s="28"/>
      <c r="C22" s="8"/>
      <c r="D22" s="4"/>
      <c r="E22" s="3"/>
      <c r="F22" s="84"/>
      <c r="G22" s="21"/>
    </row>
    <row r="23" spans="1:7" ht="15">
      <c r="A23" t="s">
        <v>20</v>
      </c>
      <c r="D23" s="4"/>
      <c r="E23" s="3"/>
      <c r="F23" s="85"/>
      <c r="G23" s="21"/>
    </row>
    <row r="24" spans="1:9" ht="15">
      <c r="A24" s="86"/>
      <c r="B24" s="87"/>
      <c r="C24" s="86"/>
      <c r="D24" s="88"/>
      <c r="E24" s="88"/>
      <c r="F24" s="29"/>
      <c r="G24" s="43"/>
      <c r="H24" s="89"/>
      <c r="I24" s="89"/>
    </row>
  </sheetData>
  <sheetProtection/>
  <mergeCells count="16">
    <mergeCell ref="D11:F11"/>
    <mergeCell ref="G11:H11"/>
    <mergeCell ref="D13:F13"/>
    <mergeCell ref="G13:H13"/>
    <mergeCell ref="D19:F19"/>
    <mergeCell ref="G19:H19"/>
    <mergeCell ref="D15:F15"/>
    <mergeCell ref="G15:H15"/>
    <mergeCell ref="D17:F17"/>
    <mergeCell ref="G17:H17"/>
    <mergeCell ref="D5:F5"/>
    <mergeCell ref="G5:H5"/>
    <mergeCell ref="D7:F7"/>
    <mergeCell ref="G7:H7"/>
    <mergeCell ref="D9:F9"/>
    <mergeCell ref="G9:H9"/>
  </mergeCells>
  <printOptions/>
  <pageMargins left="0.7" right="0.7" top="0.787401575" bottom="0.787401575" header="0.3" footer="0.3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Učetní</cp:lastModifiedBy>
  <cp:lastPrinted>2019-09-18T07:36:25Z</cp:lastPrinted>
  <dcterms:created xsi:type="dcterms:W3CDTF">2019-08-20T13:27:46Z</dcterms:created>
  <dcterms:modified xsi:type="dcterms:W3CDTF">2020-09-22T09:55:01Z</dcterms:modified>
  <cp:category/>
  <cp:version/>
  <cp:contentType/>
  <cp:contentStatus/>
</cp:coreProperties>
</file>