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p.opatření č.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<sst xmlns="http://schemas.openxmlformats.org/spreadsheetml/2006/main" count="98" uniqueCount="74">
  <si>
    <t>ODPA</t>
  </si>
  <si>
    <t>POL</t>
  </si>
  <si>
    <t>Schválený rozpočet</t>
  </si>
  <si>
    <t>Rozpočet po změnách</t>
  </si>
  <si>
    <t>Výsledek od počátku roku</t>
  </si>
  <si>
    <t xml:space="preserve">Návrh na změnu </t>
  </si>
  <si>
    <t xml:space="preserve">Rozpočet po změnách </t>
  </si>
  <si>
    <t>Rozpočtové výdaje</t>
  </si>
  <si>
    <t>Rozpočtové výdaje celkem</t>
  </si>
  <si>
    <t>Zapojení prostředků minulého období</t>
  </si>
  <si>
    <t>Zapojení prostředků min. období</t>
  </si>
  <si>
    <t>Financování celkem</t>
  </si>
  <si>
    <t>VLIV ROZPOČTOVÉHO OPATŘENÍ NA ROZPOČET OBCE</t>
  </si>
  <si>
    <t>Příjmy</t>
  </si>
  <si>
    <t>Výdaje</t>
  </si>
  <si>
    <t>Financování</t>
  </si>
  <si>
    <t>Upravený rozpočet</t>
  </si>
  <si>
    <t>Změna příjmů</t>
  </si>
  <si>
    <t>Změna výdajů</t>
  </si>
  <si>
    <t>Změna financování</t>
  </si>
  <si>
    <t>Schváleno ZO dne:</t>
  </si>
  <si>
    <t>PŘEHLED ROZPOČTOVÝCH OPATŘENÍ A ROZPOČET OBCE</t>
  </si>
  <si>
    <t>Konečný rozpočet</t>
  </si>
  <si>
    <t>Rozpočtové příjmy</t>
  </si>
  <si>
    <t>Komunální služby a územní rozvoj j.n.</t>
  </si>
  <si>
    <t>Ostatní záležitosti kultury, církví a sděl.prostř.</t>
  </si>
  <si>
    <t>Příjmy z prodeje pozemků</t>
  </si>
  <si>
    <t>Péče o vzhled obcí a veřejnou zeleň</t>
  </si>
  <si>
    <t>Rozpočtové opatření č. 1</t>
  </si>
  <si>
    <t>Rozpočtové příjmy celkem</t>
  </si>
  <si>
    <t>Bez ODPA</t>
  </si>
  <si>
    <t>Neinvestiční přijaté transf.z všeob.pokl.správy SR</t>
  </si>
  <si>
    <t>kompenzace daň.bonusu ÚZ 98037</t>
  </si>
  <si>
    <t>Příjmy z poskytování služeb a výrobků</t>
  </si>
  <si>
    <t>prodeje pozemků</t>
  </si>
  <si>
    <t>Silnice</t>
  </si>
  <si>
    <t>Nákup ostatních služeb</t>
  </si>
  <si>
    <t>Nákup materiálu j.n.</t>
  </si>
  <si>
    <t>Rozpočtové opatření č. 2</t>
  </si>
  <si>
    <t>ROZPOČTOVÉ OPATŘENÍ č.3</t>
  </si>
  <si>
    <t>Daň z hazardních her s výj.dílčí daně z tech.her</t>
  </si>
  <si>
    <t>Ostatní neinv.přijaté transfery ze st.rozpočtu</t>
  </si>
  <si>
    <t>dotace ÚP (50 893/13013, 72 000/13101), průtokový transfer ZŠ 476 845/33063</t>
  </si>
  <si>
    <t>Ostatní záležitosti kultury</t>
  </si>
  <si>
    <t>Přijaté neinvestiční dary</t>
  </si>
  <si>
    <t>dar AVE na kulturní akce</t>
  </si>
  <si>
    <t>Sběr a svoz komunálních odpadů</t>
  </si>
  <si>
    <t>dar König</t>
  </si>
  <si>
    <t>Činnost místní správy</t>
  </si>
  <si>
    <t xml:space="preserve">dřevo, apod. </t>
  </si>
  <si>
    <t>zimní údržba, značení</t>
  </si>
  <si>
    <t>Základní školy</t>
  </si>
  <si>
    <t>Neinvestiční příspěvky zřízeným příspěvkovým organ</t>
  </si>
  <si>
    <t>příspěvek na adaptační kurz</t>
  </si>
  <si>
    <t>Neinvest.transfery zřízeným příspěvkovým organizac</t>
  </si>
  <si>
    <t>průtokový transfer</t>
  </si>
  <si>
    <t>Stroje, přístroje a zařízení</t>
  </si>
  <si>
    <t>akustika / CVaK</t>
  </si>
  <si>
    <t>Neinv.tranfery církvím a náboženským společnostem</t>
  </si>
  <si>
    <t>Sběr a svoz ost.odpadů (jiních než nebezp.a komun.)</t>
  </si>
  <si>
    <t>Opravy a udržování</t>
  </si>
  <si>
    <t>Ost.činnosti souvis.se službami pro obyvatelstvo</t>
  </si>
  <si>
    <t>Ostatní neinv.transfery veř.rozp.územní úrovně</t>
  </si>
  <si>
    <t>člen.přísp.</t>
  </si>
  <si>
    <t>Ost.správa v obl.hosp.opatření pro krizové stavy</t>
  </si>
  <si>
    <t>Ostatní neinv.transfery nezisk.a podob.organizacím</t>
  </si>
  <si>
    <t>dar / tornádo Morava</t>
  </si>
  <si>
    <t>Drobný dlouhodobý hmotný majetek</t>
  </si>
  <si>
    <t>Rozpočtové opatření č. 3</t>
  </si>
  <si>
    <t>3. rozpočtové opatření</t>
  </si>
  <si>
    <t>dar / farnost Volfartice, příspěvek hodiny</t>
  </si>
  <si>
    <t>vícepráce na opravu střechy</t>
  </si>
  <si>
    <t>projekt "Veselý chodník"</t>
  </si>
  <si>
    <t>(oprava aut.zastávek za 60tis.), oprava aut.zastávek 150tis, údržba lipové aleje 30tis.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</si>
</sst>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7" fillId="20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5" fillId="22" borderId="6" applyNumberFormat="0" applyFont="0" applyAlignment="0" applyProtection="0"/>
    <xf numFmtId="9" fontId="35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/>
    </xf>
    <xf numFmtId="4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3" fillId="0" borderId="16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left"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left"/>
    </xf>
    <xf numFmtId="4" fontId="10" fillId="0" borderId="2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" fontId="10" fillId="0" borderId="28" xfId="0" applyNumberFormat="1" applyFont="1" applyBorder="1" applyAlignment="1">
      <alignment/>
    </xf>
    <xf numFmtId="0" fontId="10" fillId="0" borderId="26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4" fontId="11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4" fontId="11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0" fontId="8" fillId="0" borderId="30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4" fontId="14" fillId="0" borderId="3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1" fillId="0" borderId="3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8" fillId="0" borderId="23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" fillId="0" borderId="3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3" fontId="10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4" fontId="55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4" fontId="8" fillId="0" borderId="38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/>
    </xf>
    <xf numFmtId="4" fontId="55" fillId="0" borderId="3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41" xfId="0" applyNumberForma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39" xfId="0" applyFont="1" applyBorder="1" applyAlignment="1">
      <alignment horizontal="left" wrapText="1"/>
    </xf>
    <xf numFmtId="0" fontId="58" fillId="0" borderId="34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1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4" fontId="11" fillId="0" borderId="30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4" fontId="13" fillId="0" borderId="30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0" xfId="0" applyNumberFormat="1" applyFon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/>
    </xf>
    <xf numFmtId="0" fontId="14" fillId="0" borderId="31" xfId="0" applyFont="1" applyBorder="1" applyAlignment="1">
      <alignment/>
    </xf>
    <xf numFmtId="1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4" fontId="13" fillId="0" borderId="31" xfId="0" applyNumberFormat="1" applyFont="1" applyBorder="1" applyAlignment="1">
      <alignment/>
    </xf>
    <xf numFmtId="0" fontId="14" fillId="0" borderId="32" xfId="0" applyFont="1" applyBorder="1" applyAlignment="1">
      <alignment/>
    </xf>
    <xf numFmtId="4" fontId="14" fillId="0" borderId="30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32" xfId="0" applyFont="1" applyBorder="1" applyAlignment="1">
      <alignment/>
    </xf>
    <xf numFmtId="0" fontId="0" fillId="0" borderId="4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1">
      <selection activeCell="K44" sqref="K44"/>
    </sheetView>
  </sheetViews>
  <sheetFormatPr defaultColWidth="9.00390625" defaultRowHeight="14.25"/>
  <cols>
    <col min="1" max="1" width="7.125" style="0" customWidth="1"/>
    <col min="2" max="2" width="7.875" style="0" customWidth="1"/>
    <col min="3" max="3" width="41.125" style="0" bestFit="1" customWidth="1"/>
    <col min="4" max="4" width="12.25390625" style="0" customWidth="1"/>
    <col min="5" max="5" width="11.75390625" style="0" customWidth="1"/>
    <col min="6" max="6" width="12.375" style="0" bestFit="1" customWidth="1"/>
    <col min="7" max="7" width="12.375" style="0" customWidth="1"/>
    <col min="8" max="8" width="13.125" style="0" customWidth="1"/>
    <col min="9" max="9" width="15.50390625" style="0" customWidth="1"/>
  </cols>
  <sheetData>
    <row r="1" spans="1:6" ht="18">
      <c r="A1" s="143" t="s">
        <v>39</v>
      </c>
      <c r="B1" s="144"/>
      <c r="C1" s="144"/>
      <c r="D1" s="144"/>
      <c r="E1" s="3"/>
      <c r="F1" s="4"/>
    </row>
    <row r="2" spans="1:6" ht="18">
      <c r="A2" s="1"/>
      <c r="B2" s="2"/>
      <c r="C2" s="5"/>
      <c r="D2" s="2"/>
      <c r="E2" s="3"/>
      <c r="F2" s="4"/>
    </row>
    <row r="3" spans="1:6" ht="15.75">
      <c r="A3" s="6" t="s">
        <v>23</v>
      </c>
      <c r="B3" s="7"/>
      <c r="C3" s="7"/>
      <c r="D3" s="96"/>
      <c r="E3" s="3"/>
      <c r="F3" s="4"/>
    </row>
    <row r="4" spans="1:6" ht="15" thickBot="1">
      <c r="A4" s="8"/>
      <c r="B4" s="8"/>
      <c r="C4" s="8"/>
      <c r="D4" s="3"/>
      <c r="E4" s="3"/>
      <c r="F4" s="4"/>
    </row>
    <row r="5" spans="1:8" ht="30.75" thickBot="1">
      <c r="A5" s="9" t="s">
        <v>0</v>
      </c>
      <c r="B5" s="9" t="s">
        <v>1</v>
      </c>
      <c r="C5" s="9"/>
      <c r="D5" s="10" t="s">
        <v>2</v>
      </c>
      <c r="E5" s="10" t="s">
        <v>3</v>
      </c>
      <c r="F5" s="11" t="s">
        <v>4</v>
      </c>
      <c r="G5" s="11" t="s">
        <v>5</v>
      </c>
      <c r="H5" s="11" t="s">
        <v>6</v>
      </c>
    </row>
    <row r="6" spans="1:8" ht="15">
      <c r="A6" s="145" t="s">
        <v>30</v>
      </c>
      <c r="B6" s="145"/>
      <c r="C6" s="145"/>
      <c r="D6" s="132"/>
      <c r="E6" s="132"/>
      <c r="F6" s="133"/>
      <c r="G6" s="133"/>
      <c r="H6" s="134"/>
    </row>
    <row r="7" spans="1:8" ht="15">
      <c r="A7" s="131"/>
      <c r="B7" s="135">
        <v>1381</v>
      </c>
      <c r="C7" s="136" t="s">
        <v>40</v>
      </c>
      <c r="D7" s="99">
        <v>55000</v>
      </c>
      <c r="E7" s="99">
        <v>55000</v>
      </c>
      <c r="F7" s="100">
        <v>63511.42</v>
      </c>
      <c r="G7" s="120">
        <v>10000</v>
      </c>
      <c r="H7" s="15">
        <f>SUM(E7)+G7</f>
        <v>65000</v>
      </c>
    </row>
    <row r="8" spans="1:9" ht="15">
      <c r="A8" s="131"/>
      <c r="B8" s="135">
        <v>4111</v>
      </c>
      <c r="C8" s="136" t="s">
        <v>31</v>
      </c>
      <c r="D8" s="99">
        <v>0</v>
      </c>
      <c r="E8" s="99">
        <v>28689.52</v>
      </c>
      <c r="F8" s="100">
        <v>140820.41</v>
      </c>
      <c r="G8" s="120">
        <v>112130.89</v>
      </c>
      <c r="H8" s="15">
        <f>SUM(E8)+G8</f>
        <v>140820.41</v>
      </c>
      <c r="I8" s="101" t="s">
        <v>32</v>
      </c>
    </row>
    <row r="9" spans="1:9" ht="15">
      <c r="A9" s="131"/>
      <c r="B9" s="135">
        <v>4116</v>
      </c>
      <c r="C9" s="136" t="s">
        <v>41</v>
      </c>
      <c r="D9" s="99">
        <v>70000</v>
      </c>
      <c r="E9" s="123">
        <v>70000</v>
      </c>
      <c r="F9" s="124">
        <v>590738</v>
      </c>
      <c r="G9" s="125">
        <v>592738</v>
      </c>
      <c r="H9" s="15">
        <f>SUM(E9)+G9</f>
        <v>662738</v>
      </c>
      <c r="I9" s="101" t="s">
        <v>42</v>
      </c>
    </row>
    <row r="10" spans="1:9" ht="15">
      <c r="A10" s="145" t="s">
        <v>43</v>
      </c>
      <c r="B10" s="145"/>
      <c r="C10" s="145"/>
      <c r="D10" s="99"/>
      <c r="E10" s="123"/>
      <c r="F10" s="124"/>
      <c r="G10" s="125"/>
      <c r="H10" s="15"/>
      <c r="I10" s="101"/>
    </row>
    <row r="11" spans="1:9" ht="14.25">
      <c r="A11" s="121">
        <v>3319</v>
      </c>
      <c r="B11" s="12">
        <v>2321</v>
      </c>
      <c r="C11" s="122" t="s">
        <v>44</v>
      </c>
      <c r="D11" s="99">
        <v>0</v>
      </c>
      <c r="E11" s="99">
        <v>0</v>
      </c>
      <c r="F11" s="100">
        <v>5000</v>
      </c>
      <c r="G11" s="120">
        <v>5000</v>
      </c>
      <c r="H11" s="15">
        <f>SUM(E11)+G11</f>
        <v>5000</v>
      </c>
      <c r="I11" s="101" t="s">
        <v>45</v>
      </c>
    </row>
    <row r="12" spans="1:9" ht="15">
      <c r="A12" s="146" t="s">
        <v>24</v>
      </c>
      <c r="B12" s="147"/>
      <c r="C12" s="148"/>
      <c r="D12" s="99"/>
      <c r="E12" s="99"/>
      <c r="F12" s="100"/>
      <c r="G12" s="120"/>
      <c r="H12" s="15"/>
      <c r="I12" s="101"/>
    </row>
    <row r="13" spans="1:9" ht="14.25">
      <c r="A13" s="98">
        <v>3639</v>
      </c>
      <c r="B13" s="12">
        <v>3111</v>
      </c>
      <c r="C13" s="122" t="s">
        <v>26</v>
      </c>
      <c r="D13" s="99">
        <v>50000</v>
      </c>
      <c r="E13" s="99">
        <v>1050000</v>
      </c>
      <c r="F13" s="100">
        <v>1063810</v>
      </c>
      <c r="G13" s="120">
        <v>14000</v>
      </c>
      <c r="H13" s="15">
        <f>SUM(E13)+G13</f>
        <v>1064000</v>
      </c>
      <c r="I13" s="101" t="s">
        <v>34</v>
      </c>
    </row>
    <row r="14" spans="1:9" ht="15">
      <c r="A14" s="146" t="s">
        <v>46</v>
      </c>
      <c r="B14" s="147"/>
      <c r="C14" s="148"/>
      <c r="D14" s="99"/>
      <c r="E14" s="99"/>
      <c r="F14" s="100"/>
      <c r="G14" s="120"/>
      <c r="H14" s="15"/>
      <c r="I14" s="101"/>
    </row>
    <row r="15" spans="1:9" ht="14.25">
      <c r="A15" s="98">
        <v>3722</v>
      </c>
      <c r="B15" s="12">
        <v>2321</v>
      </c>
      <c r="C15" s="122" t="s">
        <v>44</v>
      </c>
      <c r="D15" s="99">
        <v>0</v>
      </c>
      <c r="E15" s="99">
        <v>0</v>
      </c>
      <c r="F15" s="100">
        <v>5000</v>
      </c>
      <c r="G15" s="120">
        <v>5000</v>
      </c>
      <c r="H15" s="15">
        <f>SUM(E15)+G15</f>
        <v>5000</v>
      </c>
      <c r="I15" s="101" t="s">
        <v>47</v>
      </c>
    </row>
    <row r="16" spans="1:9" ht="15">
      <c r="A16" s="146" t="s">
        <v>48</v>
      </c>
      <c r="B16" s="147"/>
      <c r="C16" s="148"/>
      <c r="D16" s="99"/>
      <c r="E16" s="99"/>
      <c r="F16" s="100"/>
      <c r="G16" s="120"/>
      <c r="H16" s="15"/>
      <c r="I16" s="101"/>
    </row>
    <row r="17" spans="1:9" ht="14.25">
      <c r="A17" s="98">
        <v>6171</v>
      </c>
      <c r="B17" s="12">
        <v>2111</v>
      </c>
      <c r="C17" s="122" t="s">
        <v>33</v>
      </c>
      <c r="D17" s="99">
        <v>3000</v>
      </c>
      <c r="E17" s="99">
        <v>3000</v>
      </c>
      <c r="F17" s="100">
        <v>9139</v>
      </c>
      <c r="G17" s="120">
        <v>7000</v>
      </c>
      <c r="H17" s="15">
        <f>SUM(E17)+G17</f>
        <v>10000</v>
      </c>
      <c r="I17" s="101" t="s">
        <v>49</v>
      </c>
    </row>
    <row r="18" spans="1:8" ht="15.75" thickBot="1">
      <c r="A18" s="102" t="s">
        <v>29</v>
      </c>
      <c r="B18" s="103"/>
      <c r="C18" s="103"/>
      <c r="D18" s="104"/>
      <c r="E18" s="104"/>
      <c r="F18" s="105"/>
      <c r="G18" s="106">
        <f>SUM(G7:G17)</f>
        <v>745868.89</v>
      </c>
      <c r="H18" s="107"/>
    </row>
    <row r="19" spans="1:11" ht="15">
      <c r="A19" s="108"/>
      <c r="B19" s="109"/>
      <c r="C19" s="109"/>
      <c r="D19" s="110"/>
      <c r="E19" s="110"/>
      <c r="F19" s="21"/>
      <c r="G19" s="111"/>
      <c r="H19" s="22"/>
      <c r="I19" s="23"/>
      <c r="J19" s="23"/>
      <c r="K19" s="23"/>
    </row>
    <row r="20" spans="1:11" ht="15.75">
      <c r="A20" s="6" t="s">
        <v>7</v>
      </c>
      <c r="B20" s="7"/>
      <c r="C20" s="8"/>
      <c r="D20" s="3"/>
      <c r="E20" s="3"/>
      <c r="F20" s="4"/>
      <c r="G20" s="22"/>
      <c r="H20" s="24"/>
      <c r="I20" s="23"/>
      <c r="J20" s="23"/>
      <c r="K20" s="23"/>
    </row>
    <row r="21" spans="1:11" ht="16.5" thickBot="1">
      <c r="A21" s="6"/>
      <c r="B21" s="7"/>
      <c r="C21" s="8"/>
      <c r="D21" s="3"/>
      <c r="E21" s="3"/>
      <c r="F21" s="4"/>
      <c r="G21" s="22"/>
      <c r="H21" s="24"/>
      <c r="I21" s="23"/>
      <c r="J21" s="23"/>
      <c r="K21" s="23"/>
    </row>
    <row r="22" spans="1:11" ht="30.75" thickBot="1">
      <c r="A22" s="112" t="s">
        <v>0</v>
      </c>
      <c r="B22" s="112" t="s">
        <v>1</v>
      </c>
      <c r="C22" s="112"/>
      <c r="D22" s="113" t="s">
        <v>2</v>
      </c>
      <c r="E22" s="113" t="s">
        <v>3</v>
      </c>
      <c r="F22" s="114" t="s">
        <v>4</v>
      </c>
      <c r="G22" s="115" t="s">
        <v>5</v>
      </c>
      <c r="H22" s="115" t="s">
        <v>6</v>
      </c>
      <c r="I22" s="23"/>
      <c r="J22" s="23"/>
      <c r="K22" s="23"/>
    </row>
    <row r="23" spans="1:11" ht="15">
      <c r="A23" s="116" t="s">
        <v>35</v>
      </c>
      <c r="B23" s="97"/>
      <c r="C23" s="126"/>
      <c r="D23" s="13"/>
      <c r="E23" s="13"/>
      <c r="F23" s="129"/>
      <c r="G23" s="14"/>
      <c r="H23" s="15"/>
      <c r="I23" s="23"/>
      <c r="J23" s="23"/>
      <c r="K23" s="23"/>
    </row>
    <row r="24" spans="1:11" ht="14.25">
      <c r="A24" s="138">
        <v>2212</v>
      </c>
      <c r="B24" s="119">
        <v>5169</v>
      </c>
      <c r="C24" s="127" t="s">
        <v>36</v>
      </c>
      <c r="D24" s="13">
        <v>50000</v>
      </c>
      <c r="E24" s="13">
        <v>61000</v>
      </c>
      <c r="F24" s="129">
        <v>64099</v>
      </c>
      <c r="G24" s="14">
        <v>10000</v>
      </c>
      <c r="H24" s="15">
        <f>SUM(E24)+G24</f>
        <v>71000</v>
      </c>
      <c r="I24" s="101" t="s">
        <v>50</v>
      </c>
      <c r="J24" s="23"/>
      <c r="K24" s="23"/>
    </row>
    <row r="25" spans="1:11" ht="15">
      <c r="A25" s="137" t="s">
        <v>51</v>
      </c>
      <c r="B25" s="119"/>
      <c r="C25" s="127"/>
      <c r="D25" s="13"/>
      <c r="E25" s="13"/>
      <c r="F25" s="129"/>
      <c r="G25" s="14"/>
      <c r="H25" s="15"/>
      <c r="I25" s="23"/>
      <c r="J25" s="23"/>
      <c r="K25" s="23"/>
    </row>
    <row r="26" spans="1:11" ht="14.25">
      <c r="A26" s="25">
        <v>3113</v>
      </c>
      <c r="B26" s="12">
        <v>5331</v>
      </c>
      <c r="C26" s="128" t="s">
        <v>60</v>
      </c>
      <c r="D26" s="13">
        <v>700000</v>
      </c>
      <c r="E26" s="13">
        <v>700000</v>
      </c>
      <c r="F26" s="129">
        <v>130000</v>
      </c>
      <c r="G26" s="14">
        <v>400000</v>
      </c>
      <c r="H26" s="15">
        <f>SUM(E26)+G26</f>
        <v>1100000</v>
      </c>
      <c r="I26" s="101" t="s">
        <v>71</v>
      </c>
      <c r="J26" s="23"/>
      <c r="K26" s="23"/>
    </row>
    <row r="27" spans="1:11" ht="14.25">
      <c r="A27" s="25">
        <v>3113</v>
      </c>
      <c r="B27" s="12">
        <v>5331</v>
      </c>
      <c r="C27" s="128" t="s">
        <v>52</v>
      </c>
      <c r="D27" s="13">
        <v>700000</v>
      </c>
      <c r="E27" s="13">
        <v>700000</v>
      </c>
      <c r="F27" s="13">
        <v>750666</v>
      </c>
      <c r="G27" s="14">
        <v>51000</v>
      </c>
      <c r="H27" s="15">
        <f>SUM(E27)+G27</f>
        <v>751000</v>
      </c>
      <c r="I27" s="101" t="s">
        <v>53</v>
      </c>
      <c r="J27" s="23"/>
      <c r="K27" s="23"/>
    </row>
    <row r="28" spans="1:11" ht="14.25">
      <c r="A28" s="139">
        <v>3113</v>
      </c>
      <c r="B28" s="119">
        <v>5336</v>
      </c>
      <c r="C28" s="140" t="s">
        <v>54</v>
      </c>
      <c r="D28" s="13">
        <v>0</v>
      </c>
      <c r="E28" s="13">
        <v>0</v>
      </c>
      <c r="F28" s="13">
        <v>476845</v>
      </c>
      <c r="G28" s="14">
        <v>476845</v>
      </c>
      <c r="H28" s="15">
        <f>SUM(E28)+G28</f>
        <v>476845</v>
      </c>
      <c r="I28" s="101" t="s">
        <v>55</v>
      </c>
      <c r="J28" s="23"/>
      <c r="K28" s="23"/>
    </row>
    <row r="29" spans="1:11" ht="15">
      <c r="A29" s="137" t="s">
        <v>43</v>
      </c>
      <c r="B29" s="119"/>
      <c r="C29" s="127"/>
      <c r="D29" s="13"/>
      <c r="E29" s="13"/>
      <c r="F29" s="129"/>
      <c r="G29" s="14"/>
      <c r="H29" s="15"/>
      <c r="I29" s="101"/>
      <c r="J29" s="23"/>
      <c r="K29" s="23"/>
    </row>
    <row r="30" spans="1:11" ht="14.25">
      <c r="A30" s="25">
        <v>3319</v>
      </c>
      <c r="B30" s="12">
        <v>6122</v>
      </c>
      <c r="C30" s="128" t="s">
        <v>56</v>
      </c>
      <c r="D30" s="13">
        <v>0</v>
      </c>
      <c r="E30" s="13">
        <v>0</v>
      </c>
      <c r="F30" s="13">
        <v>250510.69</v>
      </c>
      <c r="G30" s="14">
        <v>250510.69</v>
      </c>
      <c r="H30" s="15">
        <f>SUM(E30)+G30</f>
        <v>250510.69</v>
      </c>
      <c r="I30" s="101" t="s">
        <v>57</v>
      </c>
      <c r="J30" s="23"/>
      <c r="K30" s="23"/>
    </row>
    <row r="31" spans="1:11" ht="15">
      <c r="A31" s="137" t="s">
        <v>25</v>
      </c>
      <c r="B31" s="119"/>
      <c r="C31" s="127"/>
      <c r="D31" s="13"/>
      <c r="E31" s="13"/>
      <c r="F31" s="129"/>
      <c r="G31" s="14"/>
      <c r="H31" s="15"/>
      <c r="I31" s="101"/>
      <c r="J31" s="23"/>
      <c r="K31" s="23"/>
    </row>
    <row r="32" spans="1:11" ht="14.25">
      <c r="A32" s="25">
        <v>3399</v>
      </c>
      <c r="B32" s="12">
        <v>5223</v>
      </c>
      <c r="C32" s="128" t="s">
        <v>58</v>
      </c>
      <c r="D32" s="13">
        <v>0</v>
      </c>
      <c r="E32" s="13">
        <v>0</v>
      </c>
      <c r="F32" s="13">
        <v>60000</v>
      </c>
      <c r="G32" s="14">
        <v>160000</v>
      </c>
      <c r="H32" s="15">
        <f>SUM(E32)+G32</f>
        <v>160000</v>
      </c>
      <c r="I32" s="101" t="s">
        <v>70</v>
      </c>
      <c r="J32" s="23"/>
      <c r="K32" s="23"/>
    </row>
    <row r="33" spans="1:11" ht="15">
      <c r="A33" s="137" t="s">
        <v>59</v>
      </c>
      <c r="B33" s="119"/>
      <c r="C33" s="127"/>
      <c r="D33" s="13"/>
      <c r="E33" s="13"/>
      <c r="F33" s="129"/>
      <c r="G33" s="14"/>
      <c r="H33" s="15"/>
      <c r="I33" s="101"/>
      <c r="J33" s="23"/>
      <c r="K33" s="23"/>
    </row>
    <row r="34" spans="1:11" ht="14.25">
      <c r="A34" s="25">
        <v>3723</v>
      </c>
      <c r="B34" s="12">
        <v>5169</v>
      </c>
      <c r="C34" s="128" t="s">
        <v>36</v>
      </c>
      <c r="D34" s="13">
        <v>350000</v>
      </c>
      <c r="E34" s="13">
        <v>350000</v>
      </c>
      <c r="F34" s="13">
        <v>351334.35</v>
      </c>
      <c r="G34" s="14">
        <v>80000</v>
      </c>
      <c r="H34" s="15">
        <f>SUM(E34)+G34</f>
        <v>430000</v>
      </c>
      <c r="I34" s="101"/>
      <c r="J34" s="23"/>
      <c r="K34" s="23"/>
    </row>
    <row r="35" spans="1:11" ht="15">
      <c r="A35" s="141" t="s">
        <v>27</v>
      </c>
      <c r="B35" s="142"/>
      <c r="C35" s="142"/>
      <c r="D35" s="130"/>
      <c r="E35" s="130"/>
      <c r="F35" s="13"/>
      <c r="G35" s="14"/>
      <c r="H35" s="15"/>
      <c r="I35" s="23"/>
      <c r="J35" s="23"/>
      <c r="K35" s="23"/>
    </row>
    <row r="36" spans="1:11" ht="14.25">
      <c r="A36" s="25">
        <v>3745</v>
      </c>
      <c r="B36" s="12">
        <v>5139</v>
      </c>
      <c r="C36" s="117" t="s">
        <v>37</v>
      </c>
      <c r="D36" s="13">
        <v>30000</v>
      </c>
      <c r="E36" s="13">
        <v>30000</v>
      </c>
      <c r="F36" s="13">
        <v>44237.42</v>
      </c>
      <c r="G36" s="14">
        <v>20000</v>
      </c>
      <c r="H36" s="15">
        <f>SUM(E36)+G36</f>
        <v>50000</v>
      </c>
      <c r="I36" s="101"/>
      <c r="J36" s="23"/>
      <c r="K36" s="23"/>
    </row>
    <row r="37" spans="1:11" ht="14.25">
      <c r="A37" s="12">
        <v>3745</v>
      </c>
      <c r="B37" s="12">
        <v>5171</v>
      </c>
      <c r="C37" s="117" t="s">
        <v>60</v>
      </c>
      <c r="D37" s="130">
        <v>0</v>
      </c>
      <c r="E37" s="130">
        <v>22000</v>
      </c>
      <c r="F37" s="13">
        <v>82072.64</v>
      </c>
      <c r="G37" s="14">
        <v>245000</v>
      </c>
      <c r="H37" s="15">
        <f>SUM(E37)+G37</f>
        <v>267000</v>
      </c>
      <c r="I37" s="101" t="s">
        <v>73</v>
      </c>
      <c r="J37" s="23"/>
      <c r="K37" s="23"/>
    </row>
    <row r="38" spans="1:11" ht="14.25">
      <c r="A38" s="176">
        <v>3745</v>
      </c>
      <c r="B38" s="119">
        <v>5229</v>
      </c>
      <c r="C38" s="140" t="s">
        <v>65</v>
      </c>
      <c r="D38" s="130">
        <v>0</v>
      </c>
      <c r="E38" s="130">
        <v>0</v>
      </c>
      <c r="F38" s="13">
        <v>5000</v>
      </c>
      <c r="G38" s="14">
        <v>5000</v>
      </c>
      <c r="H38" s="15">
        <f>SUM(E38)+G38</f>
        <v>5000</v>
      </c>
      <c r="I38" s="101" t="s">
        <v>72</v>
      </c>
      <c r="J38" s="23"/>
      <c r="K38" s="23"/>
    </row>
    <row r="39" spans="1:11" ht="15">
      <c r="A39" s="137" t="s">
        <v>61</v>
      </c>
      <c r="B39" s="119"/>
      <c r="C39" s="127"/>
      <c r="D39" s="13"/>
      <c r="E39" s="13"/>
      <c r="F39" s="129"/>
      <c r="G39" s="14"/>
      <c r="H39" s="15"/>
      <c r="I39" s="101"/>
      <c r="J39" s="23"/>
      <c r="K39" s="23"/>
    </row>
    <row r="40" spans="1:11" ht="14.25">
      <c r="A40" s="25">
        <v>3900</v>
      </c>
      <c r="B40" s="12">
        <v>5329</v>
      </c>
      <c r="C40" s="128" t="s">
        <v>62</v>
      </c>
      <c r="D40" s="13">
        <v>20000</v>
      </c>
      <c r="E40" s="13">
        <v>20000</v>
      </c>
      <c r="F40" s="13">
        <v>22557.55</v>
      </c>
      <c r="G40" s="14">
        <v>3000</v>
      </c>
      <c r="H40" s="15">
        <f>SUM(E40)+G40</f>
        <v>23000</v>
      </c>
      <c r="I40" s="101" t="s">
        <v>63</v>
      </c>
      <c r="J40" s="23"/>
      <c r="K40" s="23"/>
    </row>
    <row r="41" spans="1:11" ht="15">
      <c r="A41" s="137" t="s">
        <v>64</v>
      </c>
      <c r="B41" s="119"/>
      <c r="C41" s="127"/>
      <c r="D41" s="13"/>
      <c r="E41" s="13"/>
      <c r="F41" s="129"/>
      <c r="G41" s="14"/>
      <c r="H41" s="15"/>
      <c r="I41" s="101"/>
      <c r="J41" s="23"/>
      <c r="K41" s="23"/>
    </row>
    <row r="42" spans="1:11" ht="14.25">
      <c r="A42" s="25">
        <v>5269</v>
      </c>
      <c r="B42" s="12">
        <v>5229</v>
      </c>
      <c r="C42" s="128" t="s">
        <v>65</v>
      </c>
      <c r="D42" s="13">
        <v>0</v>
      </c>
      <c r="E42" s="13">
        <v>0</v>
      </c>
      <c r="F42" s="13">
        <v>100000</v>
      </c>
      <c r="G42" s="14">
        <v>100000</v>
      </c>
      <c r="H42" s="15">
        <f>SUM(E42)+G42</f>
        <v>100000</v>
      </c>
      <c r="I42" s="101" t="s">
        <v>66</v>
      </c>
      <c r="J42" s="23"/>
      <c r="K42" s="23"/>
    </row>
    <row r="43" spans="1:11" ht="15">
      <c r="A43" s="137" t="s">
        <v>48</v>
      </c>
      <c r="B43" s="119"/>
      <c r="C43" s="127"/>
      <c r="D43" s="13"/>
      <c r="E43" s="13"/>
      <c r="F43" s="129"/>
      <c r="G43" s="14"/>
      <c r="H43" s="15"/>
      <c r="I43" s="101"/>
      <c r="J43" s="23"/>
      <c r="K43" s="23"/>
    </row>
    <row r="44" spans="1:11" ht="14.25">
      <c r="A44" s="25">
        <v>6171</v>
      </c>
      <c r="B44" s="12">
        <v>5137</v>
      </c>
      <c r="C44" s="128" t="s">
        <v>67</v>
      </c>
      <c r="D44" s="13">
        <v>30000</v>
      </c>
      <c r="E44" s="13">
        <v>30000</v>
      </c>
      <c r="F44" s="13">
        <v>40406.75</v>
      </c>
      <c r="G44" s="14">
        <v>15000</v>
      </c>
      <c r="H44" s="15">
        <f>SUM(E44)+G44</f>
        <v>45000</v>
      </c>
      <c r="I44" s="101"/>
      <c r="J44" s="23"/>
      <c r="K44" s="23"/>
    </row>
    <row r="45" spans="1:9" ht="15.75" thickBot="1">
      <c r="A45" s="102" t="s">
        <v>8</v>
      </c>
      <c r="B45" s="103"/>
      <c r="C45" s="103"/>
      <c r="D45" s="104"/>
      <c r="E45" s="104"/>
      <c r="F45" s="105"/>
      <c r="G45" s="106">
        <f>SUM(G24:G44)</f>
        <v>1816355.69</v>
      </c>
      <c r="H45" s="118"/>
      <c r="I45" s="27"/>
    </row>
    <row r="46" spans="1:9" ht="15.75" thickBot="1">
      <c r="A46" s="8"/>
      <c r="B46" s="28"/>
      <c r="C46" s="8"/>
      <c r="D46" s="3"/>
      <c r="E46" s="3"/>
      <c r="F46" s="29"/>
      <c r="G46" s="30"/>
      <c r="I46" s="31"/>
    </row>
    <row r="47" spans="1:8" ht="15">
      <c r="A47" s="32" t="s">
        <v>9</v>
      </c>
      <c r="B47" s="33"/>
      <c r="C47" s="34"/>
      <c r="D47" s="35"/>
      <c r="E47" s="35"/>
      <c r="F47" s="36"/>
      <c r="G47" s="37"/>
      <c r="H47" s="38"/>
    </row>
    <row r="48" spans="1:9" ht="15" thickBot="1">
      <c r="A48" s="25"/>
      <c r="B48" s="39">
        <v>8115</v>
      </c>
      <c r="C48" s="40" t="s">
        <v>10</v>
      </c>
      <c r="D48" s="26"/>
      <c r="E48" s="26"/>
      <c r="F48" s="26"/>
      <c r="G48" s="14">
        <f>G45-G18</f>
        <v>1070486.7999999998</v>
      </c>
      <c r="H48" s="15">
        <f>SUM(E48)+G48</f>
        <v>1070486.7999999998</v>
      </c>
      <c r="I48" s="23"/>
    </row>
    <row r="49" spans="1:8" ht="15.75" thickBot="1">
      <c r="A49" s="16" t="s">
        <v>11</v>
      </c>
      <c r="B49" s="17"/>
      <c r="C49" s="17"/>
      <c r="D49" s="18"/>
      <c r="E49" s="18"/>
      <c r="F49" s="19"/>
      <c r="G49" s="20">
        <f>SUM(G48:G48)</f>
        <v>1070486.7999999998</v>
      </c>
      <c r="H49" s="41"/>
    </row>
  </sheetData>
  <sheetProtection/>
  <mergeCells count="7">
    <mergeCell ref="A35:C35"/>
    <mergeCell ref="A1:D1"/>
    <mergeCell ref="A10:C10"/>
    <mergeCell ref="A12:C12"/>
    <mergeCell ref="A6:C6"/>
    <mergeCell ref="A14:C14"/>
    <mergeCell ref="A16:C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F16" sqref="F16"/>
    </sheetView>
  </sheetViews>
  <sheetFormatPr defaultColWidth="9.00390625" defaultRowHeight="14.25"/>
  <cols>
    <col min="5" max="5" width="14.00390625" style="0" bestFit="1" customWidth="1"/>
    <col min="7" max="7" width="11.125" style="0" bestFit="1" customWidth="1"/>
    <col min="8" max="8" width="17.625" style="0" bestFit="1" customWidth="1"/>
  </cols>
  <sheetData>
    <row r="2" spans="1:6" ht="15">
      <c r="A2" s="42" t="s">
        <v>21</v>
      </c>
      <c r="B2" s="28"/>
      <c r="C2" s="8"/>
      <c r="D2" s="3"/>
      <c r="E2" s="3"/>
      <c r="F2" s="43"/>
    </row>
    <row r="3" spans="1:6" ht="15">
      <c r="A3" s="42"/>
      <c r="B3" s="28"/>
      <c r="C3" s="8"/>
      <c r="D3" s="3"/>
      <c r="E3" s="3"/>
      <c r="F3" s="43"/>
    </row>
    <row r="4" spans="1:6" ht="15">
      <c r="A4" s="42" t="s">
        <v>21</v>
      </c>
      <c r="B4" s="28"/>
      <c r="C4" s="8"/>
      <c r="D4" s="3"/>
      <c r="E4" s="3"/>
      <c r="F4" s="43"/>
    </row>
    <row r="5" spans="1:6" ht="15.75" thickBot="1">
      <c r="A5" s="42"/>
      <c r="B5" s="28"/>
      <c r="C5" s="8"/>
      <c r="D5" s="3"/>
      <c r="E5" s="3"/>
      <c r="F5" s="43"/>
    </row>
    <row r="6" spans="1:8" ht="15.75" thickBot="1">
      <c r="A6" s="44"/>
      <c r="B6" s="45"/>
      <c r="C6" s="46"/>
      <c r="D6" s="149" t="s">
        <v>13</v>
      </c>
      <c r="E6" s="150"/>
      <c r="F6" s="149" t="s">
        <v>14</v>
      </c>
      <c r="G6" s="151"/>
      <c r="H6" s="47" t="s">
        <v>15</v>
      </c>
    </row>
    <row r="7" spans="1:8" ht="16.5" thickBot="1">
      <c r="A7" s="57" t="s">
        <v>2</v>
      </c>
      <c r="B7" s="58"/>
      <c r="C7" s="59"/>
      <c r="D7" s="152">
        <v>9654351</v>
      </c>
      <c r="E7" s="153"/>
      <c r="F7" s="154">
        <v>9654351</v>
      </c>
      <c r="G7" s="155"/>
      <c r="H7" s="90">
        <v>0</v>
      </c>
    </row>
    <row r="8" spans="1:8" ht="15.75" thickBot="1">
      <c r="A8" s="44"/>
      <c r="B8" s="45"/>
      <c r="C8" s="64"/>
      <c r="D8" s="91"/>
      <c r="E8" s="91"/>
      <c r="F8" s="92"/>
      <c r="G8" s="93"/>
      <c r="H8" s="94"/>
    </row>
    <row r="9" spans="1:8" ht="15.75" thickBot="1">
      <c r="A9" s="95"/>
      <c r="B9" s="45"/>
      <c r="C9" s="46"/>
      <c r="D9" s="149" t="s">
        <v>17</v>
      </c>
      <c r="E9" s="156"/>
      <c r="F9" s="157" t="s">
        <v>18</v>
      </c>
      <c r="G9" s="158"/>
      <c r="H9" s="47" t="s">
        <v>19</v>
      </c>
    </row>
    <row r="10" spans="1:8" ht="15">
      <c r="A10" s="48"/>
      <c r="B10" s="49"/>
      <c r="C10" s="50"/>
      <c r="D10" s="71"/>
      <c r="E10" s="72"/>
      <c r="F10" s="54"/>
      <c r="G10" s="73"/>
      <c r="H10" s="56"/>
    </row>
    <row r="11" spans="1:8" ht="17.25" customHeight="1" thickBot="1">
      <c r="A11" s="57" t="s">
        <v>28</v>
      </c>
      <c r="B11" s="74"/>
      <c r="C11" s="75"/>
      <c r="D11" s="159">
        <v>981000</v>
      </c>
      <c r="E11" s="160"/>
      <c r="F11" s="161">
        <v>30000</v>
      </c>
      <c r="G11" s="162"/>
      <c r="H11" s="60">
        <f>SUM(F11)-D11</f>
        <v>-951000</v>
      </c>
    </row>
    <row r="12" spans="1:8" ht="17.25" customHeight="1">
      <c r="A12" s="48"/>
      <c r="B12" s="49"/>
      <c r="C12" s="50"/>
      <c r="D12" s="71"/>
      <c r="E12" s="72"/>
      <c r="F12" s="54"/>
      <c r="G12" s="73"/>
      <c r="H12" s="56"/>
    </row>
    <row r="13" spans="1:8" ht="17.25" customHeight="1" thickBot="1">
      <c r="A13" s="57" t="s">
        <v>38</v>
      </c>
      <c r="B13" s="74"/>
      <c r="C13" s="75"/>
      <c r="D13" s="159">
        <v>570279.52</v>
      </c>
      <c r="E13" s="160"/>
      <c r="F13" s="161">
        <v>67270</v>
      </c>
      <c r="G13" s="162"/>
      <c r="H13" s="60">
        <f>SUM(F13)-D13</f>
        <v>-503009.52</v>
      </c>
    </row>
    <row r="14" spans="1:8" ht="17.25" customHeight="1">
      <c r="A14" s="48"/>
      <c r="B14" s="49"/>
      <c r="C14" s="50"/>
      <c r="D14" s="71"/>
      <c r="E14" s="72"/>
      <c r="F14" s="54"/>
      <c r="G14" s="73"/>
      <c r="H14" s="56"/>
    </row>
    <row r="15" spans="1:8" ht="17.25" customHeight="1" thickBot="1">
      <c r="A15" s="57" t="s">
        <v>68</v>
      </c>
      <c r="B15" s="74"/>
      <c r="C15" s="75"/>
      <c r="D15" s="159">
        <v>745868.89</v>
      </c>
      <c r="E15" s="160"/>
      <c r="F15" s="161">
        <v>1816355.69</v>
      </c>
      <c r="G15" s="162"/>
      <c r="H15" s="60">
        <f>SUM(F15)-D15</f>
        <v>1070486.7999999998</v>
      </c>
    </row>
    <row r="16" spans="1:8" ht="15">
      <c r="A16" s="48"/>
      <c r="B16" s="49"/>
      <c r="C16" s="50"/>
      <c r="D16" s="71"/>
      <c r="E16" s="72"/>
      <c r="F16" s="54"/>
      <c r="G16" s="73"/>
      <c r="H16" s="56"/>
    </row>
    <row r="17" spans="1:8" ht="18.75" thickBot="1">
      <c r="A17" s="76" t="s">
        <v>22</v>
      </c>
      <c r="B17" s="77"/>
      <c r="C17" s="78"/>
      <c r="D17" s="163">
        <f>SUM(D7)+D11+D13+D15</f>
        <v>11951499.41</v>
      </c>
      <c r="E17" s="164"/>
      <c r="F17" s="163">
        <f>SUM(F7:G11)+F13+F15</f>
        <v>11567976.69</v>
      </c>
      <c r="G17" s="164"/>
      <c r="H17" s="79">
        <f>SUM(H11:H11)+H13+H15</f>
        <v>-383522.7200000002</v>
      </c>
    </row>
    <row r="19" ht="14.25">
      <c r="A19" t="s">
        <v>20</v>
      </c>
    </row>
  </sheetData>
  <sheetProtection/>
  <mergeCells count="14">
    <mergeCell ref="D13:E13"/>
    <mergeCell ref="F13:G13"/>
    <mergeCell ref="D17:E17"/>
    <mergeCell ref="F17:G17"/>
    <mergeCell ref="D11:E11"/>
    <mergeCell ref="F11:G11"/>
    <mergeCell ref="D15:E15"/>
    <mergeCell ref="F15:G15"/>
    <mergeCell ref="D6:E6"/>
    <mergeCell ref="F6:G6"/>
    <mergeCell ref="D7:E7"/>
    <mergeCell ref="F7:G7"/>
    <mergeCell ref="D9:E9"/>
    <mergeCell ref="F9:G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G14" sqref="G14"/>
    </sheetView>
  </sheetViews>
  <sheetFormatPr defaultColWidth="9.00390625" defaultRowHeight="14.25"/>
  <cols>
    <col min="9" max="9" width="17.625" style="0" bestFit="1" customWidth="1"/>
  </cols>
  <sheetData>
    <row r="2" spans="1:7" ht="15">
      <c r="A2" s="42" t="s">
        <v>12</v>
      </c>
      <c r="B2" s="28"/>
      <c r="C2" s="8"/>
      <c r="D2" s="3"/>
      <c r="E2" s="3"/>
      <c r="F2" s="29"/>
      <c r="G2" s="43"/>
    </row>
    <row r="3" spans="1:7" ht="15">
      <c r="A3" s="42"/>
      <c r="B3" s="28"/>
      <c r="C3" s="8"/>
      <c r="D3" s="3"/>
      <c r="E3" s="3"/>
      <c r="F3" s="29"/>
      <c r="G3" s="43"/>
    </row>
    <row r="4" spans="1:7" ht="15.75" thickBot="1">
      <c r="A4" s="42"/>
      <c r="B4" s="28"/>
      <c r="C4" s="8"/>
      <c r="D4" s="3"/>
      <c r="E4" s="3"/>
      <c r="F4" s="29"/>
      <c r="G4" s="43"/>
    </row>
    <row r="5" spans="1:9" ht="15.75" thickBot="1">
      <c r="A5" s="44"/>
      <c r="B5" s="45"/>
      <c r="C5" s="46"/>
      <c r="D5" s="149" t="s">
        <v>13</v>
      </c>
      <c r="E5" s="150"/>
      <c r="F5" s="174"/>
      <c r="G5" s="149" t="s">
        <v>14</v>
      </c>
      <c r="H5" s="151"/>
      <c r="I5" s="47" t="s">
        <v>15</v>
      </c>
    </row>
    <row r="6" spans="1:9" ht="15">
      <c r="A6" s="48"/>
      <c r="B6" s="49"/>
      <c r="C6" s="50"/>
      <c r="D6" s="51"/>
      <c r="E6" s="52"/>
      <c r="F6" s="53"/>
      <c r="G6" s="54"/>
      <c r="H6" s="55"/>
      <c r="I6" s="56"/>
    </row>
    <row r="7" spans="1:9" ht="16.5" thickBot="1">
      <c r="A7" s="57" t="s">
        <v>2</v>
      </c>
      <c r="B7" s="58"/>
      <c r="C7" s="59"/>
      <c r="D7" s="152">
        <v>9654351</v>
      </c>
      <c r="E7" s="153"/>
      <c r="F7" s="175"/>
      <c r="G7" s="154">
        <v>9654351</v>
      </c>
      <c r="H7" s="155"/>
      <c r="I7" s="60">
        <f>SUM(G7)-D7</f>
        <v>0</v>
      </c>
    </row>
    <row r="8" spans="1:9" ht="15">
      <c r="A8" s="48"/>
      <c r="B8" s="49"/>
      <c r="C8" s="50"/>
      <c r="D8" s="51"/>
      <c r="E8" s="52"/>
      <c r="F8" s="53"/>
      <c r="G8" s="54"/>
      <c r="H8" s="55"/>
      <c r="I8" s="56"/>
    </row>
    <row r="9" spans="1:9" ht="16.5" thickBot="1">
      <c r="A9" s="61" t="s">
        <v>16</v>
      </c>
      <c r="B9" s="28"/>
      <c r="C9" s="62"/>
      <c r="D9" s="152">
        <v>11205630.52</v>
      </c>
      <c r="E9" s="153"/>
      <c r="F9" s="175"/>
      <c r="G9" s="154">
        <v>9751621</v>
      </c>
      <c r="H9" s="155"/>
      <c r="I9" s="60">
        <f>SUM(G9)-D9</f>
        <v>-1454009.5199999996</v>
      </c>
    </row>
    <row r="10" spans="1:9" ht="16.5" thickBot="1">
      <c r="A10" s="63"/>
      <c r="B10" s="45"/>
      <c r="C10" s="64"/>
      <c r="D10" s="65"/>
      <c r="E10" s="66"/>
      <c r="F10" s="66"/>
      <c r="G10" s="67"/>
      <c r="H10" s="67"/>
      <c r="I10" s="68"/>
    </row>
    <row r="11" spans="1:9" ht="15.75" thickBot="1">
      <c r="A11" s="69"/>
      <c r="B11" s="58"/>
      <c r="C11" s="59"/>
      <c r="D11" s="165" t="s">
        <v>17</v>
      </c>
      <c r="E11" s="166"/>
      <c r="F11" s="167"/>
      <c r="G11" s="168" t="s">
        <v>18</v>
      </c>
      <c r="H11" s="169"/>
      <c r="I11" s="70" t="s">
        <v>19</v>
      </c>
    </row>
    <row r="12" spans="1:9" ht="15">
      <c r="A12" s="48"/>
      <c r="B12" s="49"/>
      <c r="C12" s="50"/>
      <c r="D12" s="71"/>
      <c r="E12" s="72"/>
      <c r="F12" s="53"/>
      <c r="G12" s="54"/>
      <c r="H12" s="73"/>
      <c r="I12" s="56"/>
    </row>
    <row r="13" spans="1:9" ht="16.5" thickBot="1">
      <c r="A13" s="57" t="s">
        <v>69</v>
      </c>
      <c r="B13" s="74"/>
      <c r="C13" s="75"/>
      <c r="D13" s="159">
        <v>745868.89</v>
      </c>
      <c r="E13" s="170"/>
      <c r="F13" s="160"/>
      <c r="G13" s="161">
        <v>1816355.69</v>
      </c>
      <c r="H13" s="162"/>
      <c r="I13" s="60">
        <f>SUM(G13)-D13</f>
        <v>1070486.7999999998</v>
      </c>
    </row>
    <row r="14" spans="1:9" ht="15">
      <c r="A14" s="48"/>
      <c r="B14" s="49"/>
      <c r="C14" s="50"/>
      <c r="D14" s="71"/>
      <c r="E14" s="72"/>
      <c r="F14" s="53"/>
      <c r="G14" s="54"/>
      <c r="H14" s="73"/>
      <c r="I14" s="56"/>
    </row>
    <row r="15" spans="1:9" ht="18.75" thickBot="1">
      <c r="A15" s="76" t="s">
        <v>16</v>
      </c>
      <c r="B15" s="77"/>
      <c r="C15" s="78"/>
      <c r="D15" s="163">
        <f>SUM(D9)+D13</f>
        <v>11951499.41</v>
      </c>
      <c r="E15" s="164"/>
      <c r="F15" s="171"/>
      <c r="G15" s="172">
        <f>SUM(G9)+G13</f>
        <v>11567976.69</v>
      </c>
      <c r="H15" s="173"/>
      <c r="I15" s="79">
        <f>SUM(G15)-D15</f>
        <v>-383522.72000000067</v>
      </c>
    </row>
    <row r="16" spans="1:7" ht="15">
      <c r="A16" s="8"/>
      <c r="B16" s="28"/>
      <c r="C16" s="8"/>
      <c r="D16" s="80"/>
      <c r="E16" s="80"/>
      <c r="F16" s="81"/>
      <c r="G16" s="82"/>
    </row>
    <row r="17" spans="1:7" ht="15">
      <c r="A17" s="8"/>
      <c r="B17" s="28"/>
      <c r="C17" s="8"/>
      <c r="D17" s="3"/>
      <c r="E17" s="3"/>
      <c r="F17" s="29"/>
      <c r="G17" s="43"/>
    </row>
    <row r="18" spans="1:7" ht="15.75">
      <c r="A18" s="83"/>
      <c r="B18" s="28"/>
      <c r="C18" s="8"/>
      <c r="D18" s="4"/>
      <c r="E18" s="3"/>
      <c r="F18" s="84"/>
      <c r="G18" s="21"/>
    </row>
    <row r="19" spans="1:7" ht="15">
      <c r="A19" t="s">
        <v>20</v>
      </c>
      <c r="D19" s="4"/>
      <c r="E19" s="3"/>
      <c r="F19" s="85"/>
      <c r="G19" s="21"/>
    </row>
    <row r="20" spans="1:9" ht="15">
      <c r="A20" s="86"/>
      <c r="B20" s="87"/>
      <c r="C20" s="86"/>
      <c r="D20" s="88"/>
      <c r="E20" s="88"/>
      <c r="F20" s="29"/>
      <c r="G20" s="43"/>
      <c r="H20" s="89"/>
      <c r="I20" s="89"/>
    </row>
  </sheetData>
  <sheetProtection/>
  <mergeCells count="12">
    <mergeCell ref="D5:F5"/>
    <mergeCell ref="G5:H5"/>
    <mergeCell ref="D7:F7"/>
    <mergeCell ref="G7:H7"/>
    <mergeCell ref="D9:F9"/>
    <mergeCell ref="G9:H9"/>
    <mergeCell ref="D11:F11"/>
    <mergeCell ref="G11:H11"/>
    <mergeCell ref="D13:F13"/>
    <mergeCell ref="G13:H13"/>
    <mergeCell ref="D15:F15"/>
    <mergeCell ref="G15:H15"/>
  </mergeCells>
  <printOptions/>
  <pageMargins left="0.7" right="0.7" top="0.787401575" bottom="0.7874015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Poplatky</cp:lastModifiedBy>
  <cp:lastPrinted>2021-09-15T13:44:02Z</cp:lastPrinted>
  <dcterms:created xsi:type="dcterms:W3CDTF">2019-08-20T13:27:46Z</dcterms:created>
  <dcterms:modified xsi:type="dcterms:W3CDTF">2021-09-15T13:46:28Z</dcterms:modified>
  <cp:category/>
  <cp:version/>
  <cp:contentType/>
  <cp:contentStatus/>
</cp:coreProperties>
</file>